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2" sheetId="835" r:id="rId4"/>
    <sheet name="7empregoINE2" sheetId="836" r:id="rId5"/>
    <sheet name="8desemprego_INE2" sheetId="837" r:id="rId6"/>
    <sheet name="9lay_off" sheetId="487" r:id="rId7"/>
    <sheet name="10desemprego_IEFP" sheetId="800" r:id="rId8"/>
    <sheet name="11desemprego_IEFP" sheetId="801" r:id="rId9"/>
    <sheet name="12fp_anexo C" sheetId="703" r:id="rId10"/>
    <sheet name="13empresarial" sheetId="840" r:id="rId11"/>
    <sheet name="14ganhos" sheetId="458" r:id="rId12"/>
    <sheet name="15salários" sheetId="502" r:id="rId13"/>
    <sheet name="16irct" sheetId="491" r:id="rId14"/>
    <sheet name="17acidentes" sheetId="838"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'13empresarial'!$A$1:$P$83</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'17acidentes'!$A$1:$Q$59</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491" l="1"/>
  <c r="M43" i="838" l="1"/>
  <c r="J43" i="838"/>
  <c r="G43" i="838"/>
  <c r="M30" i="838"/>
  <c r="J30" i="838"/>
  <c r="G30" i="838"/>
  <c r="N8" i="838"/>
  <c r="N42" i="837" l="1"/>
  <c r="L42" i="837"/>
  <c r="J42" i="837"/>
  <c r="H42" i="837"/>
  <c r="F42" i="837"/>
  <c r="M40" i="837"/>
  <c r="K40" i="837"/>
  <c r="I40" i="837"/>
  <c r="G40" i="837"/>
  <c r="E40" i="837"/>
  <c r="N59" i="836"/>
  <c r="L59" i="836"/>
  <c r="J59" i="836"/>
  <c r="H59" i="836"/>
  <c r="F59" i="836"/>
  <c r="N56" i="836"/>
  <c r="L56" i="836"/>
  <c r="J56" i="836"/>
  <c r="H56" i="836"/>
  <c r="F56" i="836"/>
  <c r="N53" i="836"/>
  <c r="L53" i="836"/>
  <c r="J53" i="836"/>
  <c r="H53" i="836"/>
  <c r="F53" i="836"/>
  <c r="N50" i="836"/>
  <c r="L50" i="836"/>
  <c r="J50" i="836"/>
  <c r="H50" i="836"/>
  <c r="F50" i="836"/>
  <c r="M43" i="836"/>
  <c r="K43" i="836"/>
  <c r="I43" i="836"/>
  <c r="G43" i="836"/>
  <c r="E43" i="836"/>
  <c r="N35" i="835"/>
  <c r="L35" i="835"/>
  <c r="J35" i="835"/>
  <c r="H35" i="835"/>
  <c r="F35" i="835"/>
  <c r="M33" i="835"/>
  <c r="K33" i="835"/>
  <c r="I33" i="835"/>
  <c r="G33" i="835"/>
  <c r="E33" i="835"/>
  <c r="F36" i="835" l="1"/>
  <c r="J36" i="835"/>
  <c r="N36" i="835"/>
  <c r="F38" i="835"/>
  <c r="J38" i="835"/>
  <c r="N38" i="835"/>
  <c r="H39" i="835"/>
  <c r="L39" i="835"/>
  <c r="F42" i="835"/>
  <c r="J42" i="835"/>
  <c r="N42" i="835"/>
  <c r="F44" i="835"/>
  <c r="J44" i="835"/>
  <c r="N44" i="835"/>
  <c r="H45" i="835"/>
  <c r="L45" i="835"/>
  <c r="F48" i="835"/>
  <c r="J48" i="835"/>
  <c r="N48" i="835"/>
  <c r="F50" i="835"/>
  <c r="J50" i="835"/>
  <c r="N50" i="835"/>
  <c r="H51" i="835"/>
  <c r="L51" i="835"/>
  <c r="F54" i="835"/>
  <c r="J54" i="835"/>
  <c r="N54" i="835"/>
  <c r="N60" i="836"/>
  <c r="H46" i="836"/>
  <c r="L46" i="836"/>
  <c r="F61" i="836"/>
  <c r="J61" i="836"/>
  <c r="N61" i="836"/>
  <c r="F43" i="837"/>
  <c r="J43" i="837"/>
  <c r="N43" i="837"/>
  <c r="F45" i="837"/>
  <c r="J45" i="837"/>
  <c r="N45" i="837"/>
  <c r="F47" i="837"/>
  <c r="J47" i="837"/>
  <c r="N47" i="837"/>
  <c r="F49" i="837"/>
  <c r="J49" i="837"/>
  <c r="N49" i="837"/>
  <c r="F51" i="837"/>
  <c r="J51" i="837"/>
  <c r="N51" i="837"/>
  <c r="F53" i="837"/>
  <c r="J53" i="837"/>
  <c r="N53" i="837"/>
  <c r="F55" i="837"/>
  <c r="J55" i="837"/>
  <c r="N55" i="837"/>
  <c r="H37" i="835"/>
  <c r="L37" i="835"/>
  <c r="F40" i="835"/>
  <c r="J40" i="835"/>
  <c r="N40" i="835"/>
  <c r="H41" i="835"/>
  <c r="L41" i="835"/>
  <c r="H43" i="835"/>
  <c r="L43" i="835"/>
  <c r="F46" i="835"/>
  <c r="J46" i="835"/>
  <c r="N46" i="835"/>
  <c r="H47" i="835"/>
  <c r="L47" i="835"/>
  <c r="H49" i="835"/>
  <c r="L49" i="835"/>
  <c r="F52" i="835"/>
  <c r="J52" i="835"/>
  <c r="N52" i="835"/>
  <c r="H53" i="835"/>
  <c r="L53" i="835"/>
  <c r="H55" i="835"/>
  <c r="L55" i="835"/>
  <c r="H62" i="836"/>
  <c r="L62" i="836"/>
  <c r="N63" i="836"/>
  <c r="H44" i="837"/>
  <c r="L44" i="837"/>
  <c r="H46" i="837"/>
  <c r="L46" i="837"/>
  <c r="H48" i="837"/>
  <c r="L48" i="837"/>
  <c r="H50" i="837"/>
  <c r="L50" i="837"/>
  <c r="H52" i="837"/>
  <c r="L52" i="837"/>
  <c r="H54" i="837"/>
  <c r="L54" i="837"/>
  <c r="H36" i="835"/>
  <c r="L36" i="835"/>
  <c r="F37" i="835"/>
  <c r="J37" i="835"/>
  <c r="N37" i="835"/>
  <c r="H38" i="835"/>
  <c r="L38" i="835"/>
  <c r="F39" i="835"/>
  <c r="J39" i="835"/>
  <c r="N39" i="835"/>
  <c r="H40" i="835"/>
  <c r="L40" i="835"/>
  <c r="F41" i="835"/>
  <c r="J41" i="835"/>
  <c r="N41" i="835"/>
  <c r="H42" i="835"/>
  <c r="L42" i="835"/>
  <c r="F43" i="835"/>
  <c r="J43" i="835"/>
  <c r="N43" i="835"/>
  <c r="H44" i="835"/>
  <c r="L44" i="835"/>
  <c r="F45" i="835"/>
  <c r="J45" i="835"/>
  <c r="N45" i="835"/>
  <c r="H46" i="835"/>
  <c r="L46" i="835"/>
  <c r="F47" i="835"/>
  <c r="J47" i="835"/>
  <c r="N47" i="835"/>
  <c r="H48" i="835"/>
  <c r="L48" i="835"/>
  <c r="F49" i="835"/>
  <c r="J49" i="835"/>
  <c r="N49" i="835"/>
  <c r="H50" i="835"/>
  <c r="L50" i="835"/>
  <c r="F51" i="835"/>
  <c r="J51" i="835"/>
  <c r="N51" i="835"/>
  <c r="H52" i="835"/>
  <c r="L52" i="835"/>
  <c r="F53" i="835"/>
  <c r="J53" i="835"/>
  <c r="N53" i="835"/>
  <c r="H54" i="835"/>
  <c r="L54" i="835"/>
  <c r="F55" i="835"/>
  <c r="J55" i="835"/>
  <c r="N55" i="835"/>
  <c r="L60" i="836"/>
  <c r="N46" i="836"/>
  <c r="L47" i="836"/>
  <c r="H61" i="836"/>
  <c r="L61" i="836"/>
  <c r="F62" i="836"/>
  <c r="J62" i="836"/>
  <c r="N62" i="836"/>
  <c r="L63" i="836"/>
  <c r="H43" i="837"/>
  <c r="L43" i="837"/>
  <c r="F44" i="837"/>
  <c r="J44" i="837"/>
  <c r="N44" i="837"/>
  <c r="H45" i="837"/>
  <c r="L45" i="837"/>
  <c r="F46" i="837"/>
  <c r="J46" i="837"/>
  <c r="N46" i="837"/>
  <c r="H47" i="837"/>
  <c r="L47" i="837"/>
  <c r="F48" i="837"/>
  <c r="J48" i="837"/>
  <c r="N48" i="837"/>
  <c r="H49" i="837"/>
  <c r="L49" i="837"/>
  <c r="F50" i="837"/>
  <c r="J50" i="837"/>
  <c r="N50" i="837"/>
  <c r="H51" i="837"/>
  <c r="L51" i="837"/>
  <c r="F52" i="837"/>
  <c r="J52" i="837"/>
  <c r="N52" i="837"/>
  <c r="H53" i="837"/>
  <c r="L53" i="837"/>
  <c r="F54" i="837"/>
  <c r="J54" i="837"/>
  <c r="N54" i="837"/>
  <c r="H55" i="837"/>
  <c r="L55" i="837"/>
  <c r="F60" i="836"/>
  <c r="F57" i="836"/>
  <c r="F54" i="836"/>
  <c r="F51" i="836"/>
  <c r="F48" i="836"/>
  <c r="F45" i="836"/>
  <c r="J60" i="836"/>
  <c r="J57" i="836"/>
  <c r="J54" i="836"/>
  <c r="J51" i="836"/>
  <c r="J48" i="836"/>
  <c r="J45" i="836"/>
  <c r="F47" i="836"/>
  <c r="J47" i="836"/>
  <c r="F63" i="836"/>
  <c r="J63" i="836"/>
  <c r="H60" i="836"/>
  <c r="H57" i="836"/>
  <c r="H54" i="836"/>
  <c r="H51" i="836"/>
  <c r="H48" i="836"/>
  <c r="H45" i="836"/>
  <c r="F46" i="836"/>
  <c r="J46" i="836"/>
  <c r="H47" i="836"/>
  <c r="H63" i="836"/>
  <c r="H64" i="836"/>
  <c r="L64" i="836"/>
  <c r="F65" i="836"/>
  <c r="J65" i="836"/>
  <c r="N65" i="836"/>
  <c r="L45" i="836"/>
  <c r="N45" i="836"/>
  <c r="N47" i="836"/>
  <c r="L48" i="836"/>
  <c r="N48" i="836"/>
  <c r="F49" i="836"/>
  <c r="H49" i="836"/>
  <c r="J49" i="836"/>
  <c r="L49" i="836"/>
  <c r="N49" i="836"/>
  <c r="L51" i="836"/>
  <c r="N51" i="836"/>
  <c r="F52" i="836"/>
  <c r="H52" i="836"/>
  <c r="J52" i="836"/>
  <c r="L52" i="836"/>
  <c r="N52" i="836"/>
  <c r="L54" i="836"/>
  <c r="N54" i="836"/>
  <c r="F55" i="836"/>
  <c r="H55" i="836"/>
  <c r="J55" i="836"/>
  <c r="L55" i="836"/>
  <c r="N55" i="836"/>
  <c r="L57" i="836"/>
  <c r="N57" i="836"/>
  <c r="F58" i="836"/>
  <c r="H58" i="836"/>
  <c r="J58" i="836"/>
  <c r="L58" i="836"/>
  <c r="N58" i="836"/>
  <c r="F64" i="836"/>
  <c r="J64" i="836"/>
  <c r="N64" i="836"/>
  <c r="H65" i="836"/>
  <c r="L65" i="836"/>
  <c r="Q10" i="491" l="1"/>
  <c r="Q71" i="800" l="1"/>
  <c r="Q72" i="800"/>
  <c r="Q70" i="800"/>
  <c r="Q65" i="800"/>
  <c r="Q66" i="800"/>
  <c r="Q49" i="800" l="1"/>
  <c r="N24" i="458"/>
  <c r="H24" i="458"/>
  <c r="I24" i="458"/>
  <c r="J24" i="458"/>
  <c r="K24" i="458"/>
  <c r="L24" i="458"/>
  <c r="H25" i="458"/>
  <c r="I25" i="458"/>
  <c r="J25" i="458"/>
  <c r="K25" i="458"/>
  <c r="L25" i="458"/>
  <c r="H26" i="458"/>
  <c r="I26" i="458"/>
  <c r="J26" i="458"/>
  <c r="K26" i="458"/>
  <c r="L26" i="458"/>
  <c r="H27" i="458"/>
  <c r="I27" i="458"/>
  <c r="J27" i="458"/>
  <c r="K27" i="458"/>
  <c r="L27" i="458"/>
  <c r="Q18" i="491"/>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Q54" i="711" l="1"/>
  <c r="Q52" i="711"/>
  <c r="Q16" i="801" l="1"/>
  <c r="Q50" i="711" l="1"/>
  <c r="C66" i="500" l="1"/>
  <c r="M27" i="458" l="1"/>
  <c r="M26" i="458"/>
  <c r="M25" i="458"/>
  <c r="M24" i="458"/>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 r="L35" i="7" l="1"/>
</calcChain>
</file>

<file path=xl/sharedStrings.xml><?xml version="1.0" encoding="utf-8"?>
<sst xmlns="http://schemas.openxmlformats.org/spreadsheetml/2006/main" count="1568" uniqueCount="619">
  <si>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</si>
  <si>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</si>
  <si>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</si>
  <si>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</si>
  <si>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</si>
  <si>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</si>
  <si>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</si>
  <si>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</si>
  <si>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</si>
  <si>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</si>
  <si>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</si>
  <si>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</si>
  <si>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</si>
  <si>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</si>
  <si>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</si>
  <si>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</si>
  <si>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</si>
  <si>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</si>
  <si>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</si>
  <si>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</si>
  <si>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</si>
  <si>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</si>
  <si>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</si>
  <si>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</si>
  <si>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</si>
  <si>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</si>
  <si>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</si>
  <si>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</si>
  <si>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</si>
  <si>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</si>
  <si>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</si>
  <si>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</si>
  <si>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</si>
  <si>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</si>
  <si>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</si>
  <si>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</si>
  <si>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</si>
  <si>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</si>
  <si>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</si>
  <si>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</si>
  <si>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</si>
  <si>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</si>
  <si>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</si>
  <si>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</si>
  <si>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</si>
  <si>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</si>
  <si>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</si>
  <si>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</si>
  <si>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</si>
  <si>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</si>
  <si>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</si>
  <si>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</si>
  <si>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</si>
  <si>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</si>
  <si>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</si>
  <si>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</si>
  <si>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</si>
  <si>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</si>
  <si>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</si>
  <si>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</si>
  <si>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</si>
  <si>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</si>
  <si>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</si>
  <si>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</si>
  <si>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</si>
  <si>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</si>
  <si>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</si>
  <si>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</si>
  <si>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</si>
  <si>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</si>
  <si>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</si>
  <si>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</si>
  <si>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</si>
  <si>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</si>
  <si>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</si>
  <si>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</si>
  <si>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</si>
  <si>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</si>
  <si>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</si>
  <si>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</si>
  <si>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</si>
  <si>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</si>
  <si>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</si>
  <si>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</si>
  <si>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</si>
  <si>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</si>
  <si>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</si>
  <si>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</si>
  <si>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</si>
  <si>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</si>
  <si>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</si>
  <si>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</si>
  <si>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</si>
  <si>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</si>
  <si>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</si>
  <si>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</si>
  <si>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</si>
  <si>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</si>
  <si>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</si>
  <si>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</si>
  <si>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</si>
  <si>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</si>
  <si>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</si>
  <si>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</si>
  <si>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</si>
  <si>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</si>
  <si>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</si>
  <si>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</si>
  <si>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</si>
  <si>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</si>
  <si>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</si>
  <si>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</si>
  <si>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</si>
  <si>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</si>
  <si>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</si>
  <si>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</si>
  <si>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</si>
  <si>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</si>
  <si>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</si>
  <si>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</si>
  <si>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</si>
  <si>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</si>
  <si>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</si>
  <si>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</si>
  <si>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</si>
  <si>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</si>
  <si>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</si>
  <si>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</si>
  <si>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</si>
  <si>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</si>
  <si>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</si>
  <si>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</si>
  <si>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</si>
  <si>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</si>
  <si>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</si>
  <si>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</si>
  <si>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</si>
  <si>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</si>
  <si>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</si>
  <si>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</si>
  <si>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</si>
  <si>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</si>
  <si>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</si>
  <si>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</si>
  <si>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</si>
  <si>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</si>
  <si>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</si>
  <si>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</si>
  <si>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</si>
  <si>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</si>
  <si>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</si>
  <si>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</si>
  <si>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</si>
  <si>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</si>
  <si>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</si>
  <si>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</si>
  <si>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</si>
  <si>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</si>
  <si>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</si>
  <si>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</si>
  <si>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</si>
  <si>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</si>
  <si>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</si>
  <si>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</si>
  <si>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</si>
  <si>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</si>
  <si>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</si>
  <si>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</si>
  <si>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</si>
  <si>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</si>
  <si>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</si>
  <si>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</si>
  <si>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</si>
  <si>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</si>
  <si>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</si>
  <si>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</si>
  <si>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</si>
  <si>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</si>
  <si>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</si>
  <si>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</si>
  <si>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</si>
  <si>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</si>
  <si>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</si>
  <si>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</si>
  <si>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</si>
  <si>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</si>
  <si>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</si>
  <si>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</si>
  <si>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</si>
  <si>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</si>
  <si>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</si>
  <si>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</si>
  <si>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</si>
  <si>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</si>
  <si>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</si>
  <si>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</si>
  <si>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</si>
  <si>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</si>
  <si>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</si>
  <si>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</si>
  <si>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</si>
  <si>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</si>
  <si>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</si>
  <si>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</si>
  <si>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</si>
  <si>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</si>
  <si>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</si>
  <si>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</si>
  <si>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</si>
  <si>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</si>
  <si>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</si>
  <si>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</si>
  <si>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</si>
  <si>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</si>
  <si>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</si>
  <si>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</si>
  <si>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</si>
  <si>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</si>
  <si>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</si>
  <si>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</si>
  <si>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</si>
  <si>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</si>
  <si>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</si>
  <si>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</si>
  <si>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</si>
  <si>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</si>
  <si>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</si>
  <si>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</si>
  <si>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</si>
  <si>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</si>
  <si>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</si>
  <si>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</si>
  <si>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</si>
  <si>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</si>
  <si>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</si>
  <si>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</si>
  <si>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</si>
  <si>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</si>
  <si>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</si>
  <si>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</si>
  <si>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</si>
  <si>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</si>
  <si>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</si>
  <si>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</si>
  <si>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</si>
  <si>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</si>
  <si>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</si>
  <si>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</si>
  <si>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</si>
  <si>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</si>
  <si>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</si>
  <si>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</si>
  <si>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</si>
  <si>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</si>
  <si>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</si>
  <si>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</si>
  <si>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</si>
  <si>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</si>
  <si>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</si>
  <si>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</si>
  <si>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</si>
  <si>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</si>
  <si>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</si>
  <si>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</si>
  <si>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</si>
  <si>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</si>
  <si>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</si>
  <si>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</si>
  <si>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</si>
  <si>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</si>
  <si>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</si>
  <si>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</si>
  <si>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</si>
  <si>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</si>
  <si>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</si>
  <si>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</si>
  <si>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</si>
  <si>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</si>
  <si>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</si>
  <si>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</si>
  <si>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</si>
  <si>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</si>
  <si>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</si>
  <si>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</si>
  <si>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</si>
  <si>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</si>
  <si>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</si>
  <si>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</si>
  <si>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</si>
  <si>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</si>
  <si>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</si>
  <si>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</si>
  <si>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</si>
  <si>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</si>
  <si>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</si>
  <si>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</si>
  <si>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</si>
  <si>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</si>
  <si>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</si>
  <si>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</si>
  <si>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</si>
  <si>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</si>
  <si>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</si>
  <si>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</si>
  <si>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</si>
  <si>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</si>
  <si>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</si>
  <si>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</si>
  <si>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</si>
  <si>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</si>
  <si>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</si>
  <si>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</si>
  <si>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</si>
  <si>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</si>
  <si>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</si>
  <si>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</si>
  <si>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</si>
  <si>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</si>
  <si>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</si>
  <si>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</si>
  <si>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</si>
  <si>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</si>
  <si>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</si>
  <si>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</si>
  <si>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</si>
  <si>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</si>
  <si>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</si>
  <si>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</si>
  <si>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</si>
  <si>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</si>
  <si>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</si>
  <si>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</si>
  <si>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</si>
  <si>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</si>
  <si>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</si>
  <si>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</si>
  <si>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</si>
  <si>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</si>
  <si>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</si>
  <si>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</si>
  <si>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</si>
  <si>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</si>
  <si>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</si>
  <si>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</si>
  <si>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</si>
  <si>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</si>
  <si>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</si>
  <si>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</si>
  <si>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</si>
  <si>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</si>
  <si>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</si>
  <si>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</si>
  <si>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</si>
  <si>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</si>
  <si>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</si>
  <si>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</si>
  <si>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</si>
  <si>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</si>
  <si>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</si>
  <si>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</si>
  <si>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</si>
  <si>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</si>
  <si>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</si>
  <si>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</si>
  <si>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</si>
  <si>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</si>
  <si>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</si>
  <si>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</si>
  <si>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</si>
  <si>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</si>
  <si>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</si>
  <si>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</si>
  <si>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</si>
  <si>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</si>
  <si>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</si>
  <si>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</si>
  <si>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</si>
  <si>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</si>
  <si>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</si>
  <si>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</si>
  <si>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</si>
  <si>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</si>
  <si>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</si>
  <si>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</si>
  <si>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</si>
  <si>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</si>
  <si>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</si>
  <si>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</si>
  <si>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</si>
  <si>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</si>
  <si>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</si>
  <si>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</si>
  <si>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</si>
  <si>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</si>
  <si>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</si>
  <si>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</si>
  <si>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</si>
  <si>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</si>
  <si>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</si>
  <si>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</si>
  <si>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</si>
  <si>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</si>
  <si>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</si>
  <si>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</si>
  <si>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</si>
  <si>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</si>
  <si>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</si>
  <si>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</si>
  <si>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</si>
  <si>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</si>
  <si>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</si>
  <si>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</si>
  <si>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</si>
  <si>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</si>
  <si>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</si>
  <si>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</si>
  <si>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</si>
  <si>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</si>
  <si>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</si>
  <si>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</si>
  <si>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</si>
  <si>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</si>
  <si>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</si>
  <si>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</si>
  <si>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</si>
  <si>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</si>
  <si>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</si>
  <si>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</si>
  <si>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</si>
  <si>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</si>
  <si>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</si>
  <si>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</si>
  <si>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</si>
  <si>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</si>
  <si>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</si>
  <si>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</si>
  <si>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</si>
  <si>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</si>
  <si>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</si>
  <si>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</si>
  <si>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</si>
  <si>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</si>
  <si>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</si>
  <si>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</si>
  <si>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</si>
  <si>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</si>
  <si>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</si>
  <si>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</si>
  <si>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</si>
  <si>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</si>
  <si>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</si>
  <si>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</si>
  <si>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</si>
  <si>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</si>
  <si>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</si>
  <si>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</si>
  <si>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</si>
  <si>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</si>
  <si>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</si>
  <si>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</si>
  <si>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</si>
  <si>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</si>
  <si>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</si>
  <si>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</si>
  <si>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</si>
  <si>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</si>
  <si>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</si>
  <si>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</si>
  <si>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</si>
  <si>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</si>
  <si>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</si>
  <si>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</si>
  <si>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</si>
  <si>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</si>
  <si>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</si>
  <si>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</si>
  <si>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</si>
  <si>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</si>
  <si>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</si>
  <si>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</si>
  <si>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</si>
  <si>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</si>
  <si>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</si>
  <si>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</si>
  <si>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</si>
  <si>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</si>
  <si>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</si>
  <si>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</si>
  <si>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</si>
  <si>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</si>
  <si>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</si>
  <si>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</si>
  <si>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</si>
  <si>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</si>
  <si>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</si>
  <si>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</si>
  <si>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</si>
  <si>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</si>
  <si>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</si>
  <si>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</si>
  <si>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</si>
  <si>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Ignorado</t>
  </si>
  <si>
    <t>nota: Os dados apresentados não incluem acidentes de trajeto.</t>
  </si>
  <si>
    <t>fonte: GEP/MTSSS, Acidentes de Trabalho.</t>
  </si>
  <si>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</si>
  <si>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</si>
  <si>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</si>
  <si>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</si>
  <si>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</si>
  <si>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</si>
  <si>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</si>
  <si>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 xml:space="preserve">fonte:  GEP/MTSSS, Quadros de Pessoal.               </t>
    </r>
    <r>
      <rPr>
        <b/>
        <sz val="7"/>
        <color theme="7"/>
        <rFont val="Arial"/>
        <family val="2"/>
      </rPr>
      <t xml:space="preserve"> </t>
    </r>
    <r>
      <rPr>
        <b/>
        <sz val="8"/>
        <color theme="7"/>
        <rFont val="Arial"/>
        <family val="2"/>
      </rPr>
      <t>Mais informação em:  http://www.gep.mtsss.gov.pt</t>
    </r>
  </si>
  <si>
    <t>Decisão de arbitragem (DA)</t>
  </si>
  <si>
    <t>abril
2017</t>
  </si>
  <si>
    <t xml:space="preserve">Mais informação em: </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</si>
  <si>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</si>
  <si>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</si>
  <si>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</si>
  <si>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</si>
  <si>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</si>
  <si>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</si>
  <si>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</si>
  <si>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</si>
  <si>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</si>
  <si>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</si>
  <si>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</si>
  <si>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</si>
  <si>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</si>
  <si>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</si>
  <si>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</si>
  <si>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</si>
  <si>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</si>
  <si>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</si>
  <si>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</si>
  <si>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</si>
  <si>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</si>
  <si>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</si>
  <si>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</si>
  <si>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</si>
  <si>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</si>
  <si>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</si>
  <si>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</si>
  <si>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</si>
  <si>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</si>
  <si>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</si>
  <si>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</si>
  <si>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</si>
  <si>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</si>
  <si>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</si>
  <si>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</si>
  <si>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</si>
  <si>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</si>
  <si>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</si>
  <si>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</si>
  <si>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1 Repr. poder legisl. e de órg. execu., dirig.,direct. e gest. Executivos</t>
  </si>
  <si>
    <t>2 Especialistas das act. intelectuais e científicas</t>
  </si>
  <si>
    <t>3 Técnicos e prof. de nível intermédio</t>
  </si>
  <si>
    <t>4 Pessoal administrativo</t>
  </si>
  <si>
    <t>6 Agricultores e trab. qualificados da agricultura, da pesca e da floresta</t>
  </si>
  <si>
    <t>7 Trabalhadores qualificados da indústria, construção e artífices</t>
  </si>
  <si>
    <t xml:space="preserve">9 Trabalhadores não qualificados </t>
  </si>
  <si>
    <t>Em abril de 2018, a taxa de desemprego na Zona Euro diminuiu para 8,5 %, face ao mês anterior.</t>
  </si>
  <si>
    <t>Em Portugal a taxa de desemprego (7,4 %) diminuiu 0,1 p.p., relativamente ao mês anterior.</t>
  </si>
  <si>
    <t>Fazendo uma análise por sexo, na Zona Euro,  verifica-se que a Grécia e a Espanha são os países com a maior diferença, entre a taxa de desemprego das mulheres e dos homens.</t>
  </si>
  <si>
    <t xml:space="preserve"> nota: Bélgica (&lt; 25 anos), Estónia, Grécia, Croácia (&lt; 25 anos), Malta, Eslovénia (&lt;25 anos) e Reino Unido - março de 2018.             : valor não disponível.       
</t>
  </si>
  <si>
    <t xml:space="preserve">República Checa (2,2 %), Malta (3 ,0%) e Alemanha (3,4 %) apresentam as taxas de desemprego mais baixas; a Grécia (20,1 %) e a Espanha (15,9 %) são os estados membros com valores  mais elevados. </t>
  </si>
  <si>
    <t>A taxa de desemprego para o grupo etário &lt;25 anos apresenta o valor mais baixo na Alemanha (6,0 %), registando o valor mais elevado na Grécia (43,2 %). Em Portugal,   regista-se   o  valor  de 22,1 % (mais 0,2 p.p. face ao mês anterior).</t>
  </si>
  <si>
    <t>(1) nos estabelecimentos</t>
  </si>
  <si>
    <t>pessoas ao serviço dos estabelecimentos por distritos e sexo, segundo a dimensão do estabelecimento</t>
  </si>
  <si>
    <t>(outubro)</t>
  </si>
  <si>
    <r>
      <t>total</t>
    </r>
    <r>
      <rPr>
        <vertAlign val="superscript"/>
        <sz val="8"/>
        <color indexed="63"/>
        <rFont val="Arial"/>
        <family val="2"/>
      </rPr>
      <t xml:space="preserve"> </t>
    </r>
  </si>
  <si>
    <t>1 a 9 pessoas</t>
  </si>
  <si>
    <t>10 a 49 pessoas</t>
  </si>
  <si>
    <t>50 a 249 pessoas</t>
  </si>
  <si>
    <t>250 e + pessoas</t>
  </si>
  <si>
    <t>Santarem</t>
  </si>
  <si>
    <t>(2) dos trabalhadores por conta de outrem a tempo completo, que auferiram remuneração completa no período de referência.</t>
  </si>
  <si>
    <t>5 Trab. dos serviços pessoais, de protecção e segurança e vendedores</t>
  </si>
  <si>
    <t>8 Operadores de instalações e máquinas e trab. da montagem</t>
  </si>
  <si>
    <t>52-Vendedores</t>
  </si>
  <si>
    <t>93-Trab.n/qual. i.ext.,const.,i.transf. e transp.</t>
  </si>
  <si>
    <t>91-Trabalhadores de limpeza</t>
  </si>
  <si>
    <t>51-Trab. serviços pessoais</t>
  </si>
  <si>
    <t xml:space="preserve">41-Emp. escrit., secret.e oper. proc. dados </t>
  </si>
  <si>
    <t>71-Trab.qualif.constr. e sim., exc.electric.</t>
  </si>
  <si>
    <t xml:space="preserve">  Serviços de alojamento   </t>
  </si>
  <si>
    <t xml:space="preserve">  Frutas  </t>
  </si>
  <si>
    <t xml:space="preserve">  Combustíveis liquidos</t>
  </si>
  <si>
    <t xml:space="preserve">  Combustíveis e lubrificantes para equipamento de transporte pessoal  </t>
  </si>
  <si>
    <t xml:space="preserve">  Vidros, loiças e outros utensílios de uso doméstico   </t>
  </si>
  <si>
    <t xml:space="preserve">  Transportes aéreos de passageiros  </t>
  </si>
  <si>
    <t xml:space="preserve">  Outros artigos para atividades de recreação e lazer</t>
  </si>
  <si>
    <t xml:space="preserve">  Meios ou suportes de gravação</t>
  </si>
  <si>
    <t xml:space="preserve">  Jardinagem  </t>
  </si>
  <si>
    <t xml:space="preserve">  Pequenos eletrodomésticos</t>
  </si>
  <si>
    <t xml:space="preserve">         … em maio 2018</t>
  </si>
  <si>
    <t>notas: dados sujeitos a atualizações; situação da base de dados a 31/maio/2018.</t>
  </si>
  <si>
    <t>(3)</t>
  </si>
  <si>
    <t>notas: dados sujeitos a atualizações; situação da base de dados 1/junho/2018.</t>
  </si>
  <si>
    <t>notas: dados sujeitos a atualizações;   a partir de 2005 apenas são contabilizados beneficiários com lançamento cujo o motivo tenha sido "concessão normal".;  (a) DLD - Desempregados de Longa Duração".</t>
  </si>
  <si>
    <t>notas: dados sujeitos a atualizações .</t>
  </si>
  <si>
    <t>abril de 2018</t>
  </si>
  <si>
    <t>:</t>
  </si>
  <si>
    <t>fonte:  Eurostat, dados extraídos em 21/06/2018.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</si>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</sst>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sz val="7"/>
      <color indexed="20"/>
      <name val="Arial"/>
      <family val="2"/>
    </font>
    <font>
      <b/>
      <sz val="10"/>
      <color indexed="12"/>
      <name val="Arial"/>
      <family val="2"/>
    </font>
    <font>
      <vertAlign val="superscript"/>
      <sz val="8"/>
      <color theme="1"/>
      <name val="Arial"/>
      <family val="2"/>
    </font>
    <font>
      <u/>
      <sz val="8"/>
      <color theme="7"/>
      <name val="Arial"/>
      <family val="2"/>
    </font>
    <font>
      <b/>
      <sz val="10"/>
      <color theme="7"/>
      <name val="Arial"/>
      <family val="2"/>
    </font>
    <font>
      <sz val="6"/>
      <color indexed="63"/>
      <name val="Small Fonts"/>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17">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721">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17" fillId="0" borderId="11" xfId="0" applyFont="1" applyFill="1" applyBorder="1" applyAlignment="1">
      <alignment horizontal="center"/>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165" fontId="8" fillId="0" borderId="0" xfId="70" applyNumberFormat="1" applyAlignme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4"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0" fontId="125"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9"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6" fillId="27" borderId="78" xfId="40" applyNumberFormat="1" applyFont="1" applyFill="1" applyBorder="1" applyAlignment="1">
      <alignment horizontal="right" wrapText="1" indent="1"/>
    </xf>
    <xf numFmtId="167" fontId="18" fillId="27" borderId="78"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8"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8"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8"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8"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8"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9" fillId="27" borderId="0" xfId="40" applyNumberFormat="1" applyFont="1" applyFill="1" applyBorder="1" applyAlignment="1">
      <alignment horizontal="left" vertical="center" wrapText="1" indent="1"/>
    </xf>
    <xf numFmtId="3" fontId="131"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7" fontId="133" fillId="26" borderId="68" xfId="0" applyNumberFormat="1" applyFont="1" applyFill="1" applyBorder="1" applyAlignment="1">
      <alignment horizontal="right" indent="1"/>
    </xf>
    <xf numFmtId="167" fontId="134" fillId="26" borderId="0" xfId="62" applyNumberFormat="1" applyFont="1" applyFill="1" applyBorder="1" applyAlignment="1">
      <alignment horizontal="right" indent="1"/>
    </xf>
    <xf numFmtId="167" fontId="134" fillId="26" borderId="77" xfId="62" applyNumberFormat="1" applyFont="1" applyFill="1" applyBorder="1" applyAlignment="1">
      <alignment horizontal="right" indent="1"/>
    </xf>
    <xf numFmtId="167" fontId="133"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21" fillId="0" borderId="0" xfId="0" applyFont="1" applyAlignment="1"/>
    <xf numFmtId="0" fontId="119"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7" fontId="119"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1" fillId="0" borderId="0" xfId="70" applyFont="1"/>
    <xf numFmtId="0" fontId="119"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6" fillId="25" borderId="0" xfId="62" applyFont="1" applyFill="1" applyBorder="1" applyAlignment="1">
      <alignment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1" fontId="17" fillId="26" borderId="0" xfId="70" applyNumberFormat="1" applyFont="1" applyFill="1" applyBorder="1" applyAlignment="1">
      <alignment horizontal="center" vertical="center" wrapText="1"/>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8" fillId="25" borderId="0" xfId="62" applyFill="1" applyAlignment="1"/>
    <xf numFmtId="0" fontId="8" fillId="0" borderId="0" xfId="62" applyAlignment="1"/>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3" fontId="51" fillId="0" borderId="0" xfId="62" applyNumberFormat="1" applyFont="1"/>
    <xf numFmtId="0" fontId="8" fillId="0" borderId="0" xfId="62" applyBorder="1" applyAlignment="1"/>
    <xf numFmtId="0" fontId="35" fillId="25" borderId="0" xfId="62" applyFont="1" applyFill="1" applyBorder="1"/>
    <xf numFmtId="0" fontId="22" fillId="25" borderId="48" xfId="63" applyFont="1" applyFill="1" applyBorder="1" applyAlignment="1">
      <alignment horizontal="right"/>
    </xf>
    <xf numFmtId="0" fontId="77" fillId="25" borderId="0" xfId="63" applyFont="1" applyFill="1" applyAlignment="1"/>
    <xf numFmtId="0" fontId="77" fillId="25" borderId="0" xfId="63" applyFont="1" applyFill="1" applyBorder="1" applyAlignment="1"/>
    <xf numFmtId="0" fontId="77" fillId="26" borderId="0" xfId="63" applyFont="1" applyFill="1" applyAlignment="1"/>
    <xf numFmtId="4" fontId="76" fillId="27" borderId="0" xfId="40" applyNumberFormat="1" applyFont="1" applyFill="1" applyBorder="1" applyAlignment="1">
      <alignment horizontal="right" wrapText="1"/>
    </xf>
    <xf numFmtId="0" fontId="77" fillId="0" borderId="0" xfId="63" applyFont="1" applyAlignment="1"/>
    <xf numFmtId="0" fontId="76" fillId="27" borderId="0" xfId="66" applyFont="1" applyFill="1" applyBorder="1" applyAlignment="1">
      <alignment horizontal="left" indent="1"/>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35" fillId="25" borderId="0" xfId="63" applyFont="1" applyFill="1" applyBorder="1" applyAlignment="1">
      <alignment horizontal="left" vertical="center"/>
    </xf>
    <xf numFmtId="0" fontId="8" fillId="26" borderId="0" xfId="63" applyFill="1" applyBorder="1" applyAlignment="1"/>
    <xf numFmtId="0" fontId="17" fillId="25" borderId="57" xfId="62" applyFont="1" applyFill="1" applyBorder="1" applyAlignment="1">
      <alignment horizontal="center"/>
    </xf>
    <xf numFmtId="0" fontId="17" fillId="25" borderId="12" xfId="0" applyFont="1" applyFill="1" applyBorder="1" applyAlignment="1">
      <alignment horizontal="center" wrapText="1"/>
    </xf>
    <xf numFmtId="167" fontId="134" fillId="26" borderId="10" xfId="62" applyNumberFormat="1" applyFont="1" applyFill="1" applyBorder="1" applyAlignment="1">
      <alignment horizontal="right" indent="1"/>
    </xf>
    <xf numFmtId="177" fontId="29" fillId="27" borderId="69" xfId="220" applyNumberFormat="1" applyFont="1" applyFill="1" applyBorder="1" applyAlignment="1">
      <alignment horizontal="center" wrapText="1"/>
    </xf>
    <xf numFmtId="167" fontId="76" fillId="26" borderId="77" xfId="62" applyNumberFormat="1" applyFont="1" applyFill="1" applyBorder="1" applyAlignment="1">
      <alignment horizontal="right" indent="1"/>
    </xf>
    <xf numFmtId="165" fontId="9" fillId="25" borderId="68" xfId="0" applyNumberFormat="1" applyFont="1" applyFill="1" applyBorder="1" applyAlignment="1">
      <alignment horizontal="right" indent="1"/>
    </xf>
    <xf numFmtId="0" fontId="17" fillId="25" borderId="12" xfId="62" applyFont="1" applyFill="1" applyBorder="1" applyAlignment="1">
      <alignment horizontal="center"/>
    </xf>
    <xf numFmtId="0" fontId="76" fillId="25" borderId="0" xfId="0" applyFont="1" applyFill="1" applyBorder="1" applyAlignment="1">
      <alignment horizontal="left"/>
    </xf>
    <xf numFmtId="0" fontId="11" fillId="25" borderId="0" xfId="0" applyFont="1" applyFill="1" applyBorder="1"/>
    <xf numFmtId="1" fontId="17" fillId="26" borderId="12" xfId="63" applyNumberFormat="1" applyFont="1" applyFill="1" applyBorder="1" applyAlignment="1">
      <alignment horizontal="center" vertical="center"/>
    </xf>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24" fillId="25" borderId="0" xfId="63" applyFont="1" applyFill="1" applyBorder="1" applyAlignment="1">
      <alignment horizontal="center" wrapText="1"/>
    </xf>
    <xf numFmtId="0" fontId="53" fillId="25" borderId="0" xfId="63" applyFont="1" applyFill="1" applyBorder="1" applyAlignment="1"/>
    <xf numFmtId="0" fontId="24" fillId="0" borderId="0" xfId="63" applyFont="1" applyBorder="1" applyAlignment="1">
      <alignment horizontal="center" wrapText="1"/>
    </xf>
    <xf numFmtId="0" fontId="22" fillId="26" borderId="0" xfId="63" applyFont="1" applyFill="1" applyBorder="1" applyAlignment="1">
      <alignment horizontal="left"/>
    </xf>
    <xf numFmtId="0" fontId="8" fillId="25" borderId="0" xfId="72" applyFill="1" applyBorder="1"/>
    <xf numFmtId="0" fontId="11" fillId="25" borderId="19" xfId="72" applyFont="1" applyFill="1" applyBorder="1"/>
    <xf numFmtId="0" fontId="11" fillId="25" borderId="0" xfId="72" applyFont="1" applyFill="1" applyBorder="1"/>
    <xf numFmtId="0" fontId="11" fillId="25" borderId="19" xfId="72" applyFont="1" applyFill="1" applyBorder="1" applyAlignment="1">
      <alignment vertical="center"/>
    </xf>
    <xf numFmtId="3" fontId="11" fillId="25" borderId="0" xfId="72" applyNumberFormat="1" applyFont="1" applyFill="1" applyBorder="1"/>
    <xf numFmtId="3" fontId="15" fillId="26" borderId="0" xfId="62" applyNumberFormat="1" applyFont="1" applyFill="1" applyBorder="1" applyAlignment="1">
      <alignment horizontal="right" vertical="center"/>
    </xf>
    <xf numFmtId="0" fontId="11" fillId="25" borderId="19" xfId="72" applyFont="1" applyFill="1" applyBorder="1" applyAlignment="1"/>
    <xf numFmtId="0" fontId="11" fillId="25" borderId="0" xfId="72" applyFont="1" applyFill="1" applyBorder="1" applyAlignment="1"/>
    <xf numFmtId="0" fontId="89" fillId="25" borderId="0" xfId="62" applyFont="1" applyFill="1" applyBorder="1"/>
    <xf numFmtId="0" fontId="20" fillId="0" borderId="0" xfId="71" applyFont="1" applyFill="1" applyBorder="1" applyAlignment="1">
      <alignment horizontal="center" vertical="center"/>
    </xf>
    <xf numFmtId="0" fontId="9" fillId="0" borderId="0" xfId="219" applyFont="1"/>
    <xf numFmtId="0" fontId="18" fillId="24" borderId="0" xfId="40" applyFont="1" applyFill="1" applyBorder="1" applyAlignment="1" applyProtection="1">
      <alignment horizontal="left" indent="1"/>
    </xf>
    <xf numFmtId="0" fontId="17" fillId="0" borderId="0" xfId="70" applyFont="1" applyBorder="1" applyAlignment="1">
      <alignment horizontal="left" indent="1"/>
    </xf>
    <xf numFmtId="0" fontId="15" fillId="25" borderId="22" xfId="62" applyFont="1" applyFill="1" applyBorder="1" applyAlignment="1">
      <alignment horizontal="left"/>
    </xf>
    <xf numFmtId="0" fontId="17" fillId="26" borderId="13" xfId="62" applyFont="1" applyFill="1" applyBorder="1" applyAlignment="1">
      <alignment horizontal="center" vertical="center"/>
    </xf>
    <xf numFmtId="0" fontId="8" fillId="25" borderId="0" xfId="70" applyFill="1" applyBorder="1" applyProtection="1"/>
    <xf numFmtId="0" fontId="8" fillId="25" borderId="18" xfId="70" applyFill="1" applyBorder="1" applyProtection="1"/>
    <xf numFmtId="0" fontId="19" fillId="25" borderId="18" xfId="70" applyFont="1" applyFill="1" applyBorder="1" applyAlignment="1" applyProtection="1">
      <alignment horizontal="left"/>
    </xf>
    <xf numFmtId="0" fontId="8" fillId="26" borderId="0" xfId="70" applyFill="1" applyBorder="1" applyProtection="1"/>
    <xf numFmtId="0" fontId="8" fillId="25" borderId="0" xfId="70" applyFill="1" applyProtection="1">
      <protection locked="0"/>
    </xf>
    <xf numFmtId="0" fontId="8" fillId="0" borderId="0" xfId="70" applyProtection="1">
      <protection locked="0"/>
    </xf>
    <xf numFmtId="0" fontId="8" fillId="25" borderId="0" xfId="70" applyFill="1" applyProtection="1"/>
    <xf numFmtId="0" fontId="8" fillId="25" borderId="23" xfId="70" applyFill="1" applyBorder="1" applyProtection="1"/>
    <xf numFmtId="0" fontId="8" fillId="25" borderId="22" xfId="70" applyFill="1" applyBorder="1" applyProtection="1"/>
    <xf numFmtId="0" fontId="8" fillId="25" borderId="20" xfId="70" applyFill="1" applyBorder="1" applyProtection="1"/>
    <xf numFmtId="0" fontId="8" fillId="0" borderId="0" xfId="70" applyBorder="1" applyProtection="1"/>
    <xf numFmtId="0" fontId="66" fillId="25" borderId="0" xfId="70" applyFont="1" applyFill="1" applyBorder="1" applyProtection="1"/>
    <xf numFmtId="0" fontId="8" fillId="25" borderId="0" xfId="70" applyFill="1" applyAlignment="1" applyProtection="1">
      <alignment vertical="center"/>
    </xf>
    <xf numFmtId="0" fontId="8" fillId="25" borderId="20" xfId="70" applyFill="1" applyBorder="1" applyAlignment="1" applyProtection="1">
      <alignment vertical="center"/>
    </xf>
    <xf numFmtId="0" fontId="81"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8" fillId="25" borderId="0" xfId="70" applyFill="1" applyAlignment="1" applyProtection="1">
      <alignment vertical="center"/>
      <protection locked="0"/>
    </xf>
    <xf numFmtId="0" fontId="8" fillId="0" borderId="0" xfId="70" applyAlignment="1" applyProtection="1">
      <alignment vertical="center"/>
      <protection locked="0"/>
    </xf>
    <xf numFmtId="0" fontId="19" fillId="25" borderId="20" xfId="70" applyFont="1" applyFill="1" applyBorder="1" applyProtection="1"/>
    <xf numFmtId="0" fontId="17" fillId="25" borderId="0" xfId="70" applyFont="1" applyFill="1" applyBorder="1" applyAlignment="1" applyProtection="1">
      <alignment horizontal="center" vertical="center"/>
    </xf>
    <xf numFmtId="0" fontId="17" fillId="25" borderId="13" xfId="70" applyFont="1" applyFill="1" applyBorder="1" applyAlignment="1" applyProtection="1">
      <alignment horizontal="right" vertical="center"/>
    </xf>
    <xf numFmtId="0" fontId="17" fillId="25" borderId="13" xfId="70" applyFont="1" applyFill="1" applyBorder="1" applyAlignment="1" applyProtection="1">
      <alignment horizontal="center" vertical="center"/>
    </xf>
    <xf numFmtId="0" fontId="17" fillId="25" borderId="13" xfId="70" applyFont="1" applyFill="1" applyBorder="1" applyAlignment="1" applyProtection="1">
      <alignment vertical="center"/>
    </xf>
    <xf numFmtId="0" fontId="17" fillId="25" borderId="13" xfId="70" applyFont="1" applyFill="1" applyBorder="1" applyAlignment="1" applyProtection="1">
      <alignment horizontal="center"/>
    </xf>
    <xf numFmtId="0" fontId="17" fillId="25" borderId="13" xfId="70" applyFont="1" applyFill="1" applyBorder="1" applyAlignment="1" applyProtection="1">
      <alignment horizontal="right"/>
    </xf>
    <xf numFmtId="0" fontId="17" fillId="25" borderId="13" xfId="70" applyFont="1" applyFill="1" applyBorder="1" applyAlignment="1" applyProtection="1"/>
    <xf numFmtId="0" fontId="16"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19" fillId="25" borderId="0" xfId="70" applyFont="1" applyFill="1" applyBorder="1" applyProtection="1"/>
    <xf numFmtId="0" fontId="11" fillId="25" borderId="0" xfId="70" applyFont="1" applyFill="1" applyBorder="1" applyProtection="1"/>
    <xf numFmtId="0" fontId="19" fillId="0" borderId="0" xfId="70" applyFont="1" applyBorder="1" applyProtection="1"/>
    <xf numFmtId="0" fontId="65"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9" fillId="25" borderId="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2" fillId="0" borderId="0" xfId="70" applyFont="1" applyBorder="1" applyAlignment="1" applyProtection="1"/>
    <xf numFmtId="0" fontId="8" fillId="25" borderId="0" xfId="70" applyFill="1" applyBorder="1" applyAlignment="1" applyProtection="1"/>
    <xf numFmtId="0" fontId="12" fillId="25" borderId="0" xfId="70" applyFont="1" applyFill="1" applyBorder="1" applyProtection="1"/>
    <xf numFmtId="167" fontId="76" fillId="25" borderId="0" xfId="70" applyNumberFormat="1" applyFont="1" applyFill="1" applyBorder="1" applyAlignment="1" applyProtection="1">
      <alignment horizontal="right"/>
    </xf>
    <xf numFmtId="167" fontId="76" fillId="26" borderId="0" xfId="70" applyNumberFormat="1" applyFont="1" applyFill="1" applyBorder="1" applyAlignment="1" applyProtection="1">
      <alignment horizontal="right"/>
    </xf>
    <xf numFmtId="0" fontId="61" fillId="25" borderId="0" xfId="70" applyFont="1" applyFill="1" applyBorder="1" applyAlignment="1" applyProtection="1">
      <alignment horizontal="left"/>
    </xf>
    <xf numFmtId="0" fontId="119" fillId="24" borderId="0" xfId="40" applyFont="1" applyFill="1" applyBorder="1" applyProtection="1"/>
    <xf numFmtId="167" fontId="119" fillId="25" borderId="0" xfId="70" applyNumberFormat="1" applyFont="1" applyFill="1" applyBorder="1" applyAlignment="1" applyProtection="1">
      <alignment horizontal="right"/>
    </xf>
    <xf numFmtId="167" fontId="119" fillId="26" borderId="0" xfId="70" applyNumberFormat="1" applyFont="1" applyFill="1" applyBorder="1" applyAlignment="1" applyProtection="1">
      <alignment horizontal="right"/>
    </xf>
    <xf numFmtId="0" fontId="47" fillId="25" borderId="0" xfId="70" applyFont="1" applyFill="1" applyProtection="1"/>
    <xf numFmtId="0" fontId="47" fillId="25" borderId="20" xfId="70" applyFont="1" applyFill="1" applyBorder="1" applyProtection="1"/>
    <xf numFmtId="167" fontId="17" fillId="25" borderId="0" xfId="70" applyNumberFormat="1" applyFont="1" applyFill="1" applyBorder="1" applyAlignment="1" applyProtection="1">
      <alignment horizontal="right"/>
    </xf>
    <xf numFmtId="167" fontId="17" fillId="26" borderId="0" xfId="70" applyNumberFormat="1" applyFont="1" applyFill="1" applyBorder="1" applyAlignment="1" applyProtection="1">
      <alignment horizontal="right"/>
    </xf>
    <xf numFmtId="0" fontId="8" fillId="25" borderId="0" xfId="70" applyFont="1" applyFill="1" applyProtection="1"/>
    <xf numFmtId="0" fontId="8" fillId="25" borderId="20" xfId="70" applyFont="1" applyFill="1" applyBorder="1" applyProtection="1"/>
    <xf numFmtId="0" fontId="18" fillId="24" borderId="0" xfId="40" applyFont="1" applyFill="1" applyBorder="1" applyAlignment="1" applyProtection="1">
      <alignment horizontal="left"/>
    </xf>
    <xf numFmtId="167" fontId="18" fillId="25" borderId="0" xfId="70" applyNumberFormat="1" applyFont="1" applyFill="1" applyBorder="1" applyAlignment="1" applyProtection="1">
      <alignment horizontal="right"/>
    </xf>
    <xf numFmtId="167" fontId="18" fillId="26" borderId="0" xfId="70" applyNumberFormat="1" applyFont="1" applyFill="1" applyBorder="1" applyAlignment="1" applyProtection="1">
      <alignment horizontal="right"/>
    </xf>
    <xf numFmtId="0" fontId="8" fillId="25" borderId="0" xfId="70" applyFont="1" applyFill="1" applyProtection="1">
      <protection locked="0"/>
    </xf>
    <xf numFmtId="0" fontId="8" fillId="0" borderId="0" xfId="70" applyFont="1" applyProtection="1">
      <protection locked="0"/>
    </xf>
    <xf numFmtId="167" fontId="18" fillId="26" borderId="0" xfId="70" applyNumberFormat="1" applyFont="1" applyFill="1" applyBorder="1" applyAlignment="1" applyProtection="1">
      <alignment horizontal="right"/>
      <protection locked="0"/>
    </xf>
    <xf numFmtId="0" fontId="67" fillId="25" borderId="20" xfId="70" applyFont="1" applyFill="1" applyBorder="1" applyAlignment="1" applyProtection="1">
      <alignment horizontal="center"/>
    </xf>
    <xf numFmtId="0" fontId="35" fillId="25" borderId="0" xfId="70" applyFont="1" applyFill="1" applyBorder="1" applyProtection="1"/>
    <xf numFmtId="0" fontId="82" fillId="25" borderId="0" xfId="70" applyFont="1" applyFill="1" applyBorder="1" applyAlignment="1" applyProtection="1">
      <alignment horizontal="left" vertical="center"/>
    </xf>
    <xf numFmtId="1" fontId="18" fillId="25" borderId="0" xfId="70" applyNumberFormat="1" applyFont="1" applyFill="1" applyBorder="1" applyAlignment="1" applyProtection="1">
      <alignment horizontal="center"/>
    </xf>
    <xf numFmtId="3" fontId="18" fillId="25" borderId="0" xfId="70" applyNumberFormat="1" applyFont="1" applyFill="1" applyBorder="1" applyAlignment="1" applyProtection="1">
      <alignment horizontal="center"/>
    </xf>
    <xf numFmtId="0" fontId="8" fillId="0" borderId="18" xfId="70" applyFill="1" applyBorder="1" applyProtection="1"/>
    <xf numFmtId="0" fontId="17" fillId="25" borderId="0" xfId="70" applyFont="1" applyFill="1" applyBorder="1" applyAlignment="1" applyProtection="1">
      <alignment horizontal="right"/>
    </xf>
    <xf numFmtId="0" fontId="8" fillId="0" borderId="0" xfId="70" applyFill="1" applyAlignment="1" applyProtection="1">
      <alignment horizontal="center"/>
      <protection locked="0"/>
    </xf>
    <xf numFmtId="0" fontId="8" fillId="0" borderId="0" xfId="70" applyFill="1" applyProtection="1">
      <protection locked="0"/>
    </xf>
    <xf numFmtId="0" fontId="15" fillId="25" borderId="22" xfId="70" applyFont="1" applyFill="1" applyBorder="1" applyAlignment="1" applyProtection="1">
      <alignment horizontal="left"/>
    </xf>
    <xf numFmtId="0" fontId="22" fillId="25" borderId="22" xfId="70" applyFont="1" applyFill="1" applyBorder="1" applyProtection="1"/>
    <xf numFmtId="0" fontId="47" fillId="25" borderId="22" xfId="70" applyFont="1" applyFill="1" applyBorder="1" applyAlignment="1" applyProtection="1">
      <alignment horizontal="left"/>
    </xf>
    <xf numFmtId="0" fontId="8" fillId="25" borderId="21" xfId="70" applyFill="1" applyBorder="1" applyProtection="1"/>
    <xf numFmtId="0" fontId="8" fillId="25" borderId="19" xfId="70" applyFill="1" applyBorder="1" applyProtection="1"/>
    <xf numFmtId="0" fontId="8" fillId="25" borderId="0" xfId="70" applyFill="1" applyBorder="1" applyAlignment="1" applyProtection="1">
      <alignment vertical="center"/>
    </xf>
    <xf numFmtId="0" fontId="17" fillId="25" borderId="0" xfId="70" applyFont="1" applyFill="1" applyBorder="1" applyAlignment="1" applyProtection="1">
      <alignment horizontal="center"/>
    </xf>
    <xf numFmtId="0" fontId="8" fillId="0" borderId="0" xfId="70" applyFill="1" applyAlignment="1" applyProtection="1">
      <alignment vertical="center"/>
      <protection locked="0"/>
    </xf>
    <xf numFmtId="0" fontId="8" fillId="25" borderId="0" xfId="70" applyFill="1" applyBorder="1" applyAlignment="1" applyProtection="1">
      <alignment vertical="justify"/>
    </xf>
    <xf numFmtId="0" fontId="11" fillId="25" borderId="19" xfId="70" applyFont="1" applyFill="1" applyBorder="1" applyProtection="1"/>
    <xf numFmtId="0" fontId="64" fillId="25" borderId="0" xfId="70" applyFont="1" applyFill="1" applyBorder="1" applyProtection="1"/>
    <xf numFmtId="0" fontId="65" fillId="25" borderId="19" xfId="70" applyFont="1" applyFill="1" applyBorder="1" applyProtection="1"/>
    <xf numFmtId="0" fontId="9" fillId="25" borderId="0" xfId="70" applyFont="1" applyFill="1" applyBorder="1" applyProtection="1"/>
    <xf numFmtId="0" fontId="112" fillId="0" borderId="0" xfId="70" applyFont="1" applyFill="1" applyAlignment="1" applyProtection="1">
      <alignment vertical="center" wrapText="1"/>
      <protection locked="0"/>
    </xf>
    <xf numFmtId="165" fontId="8" fillId="0" borderId="0" xfId="70" applyNumberFormat="1" applyFill="1" applyProtection="1">
      <protection locked="0"/>
    </xf>
    <xf numFmtId="0" fontId="19" fillId="25" borderId="0" xfId="70" applyFont="1" applyFill="1" applyProtection="1"/>
    <xf numFmtId="0" fontId="18" fillId="25" borderId="0" xfId="70" applyFont="1" applyFill="1" applyBorder="1" applyProtection="1"/>
    <xf numFmtId="0" fontId="16" fillId="25" borderId="19" xfId="70" applyFont="1" applyFill="1" applyBorder="1" applyProtection="1"/>
    <xf numFmtId="0" fontId="19" fillId="0" borderId="0" xfId="70" applyFont="1" applyProtection="1">
      <protection locked="0"/>
    </xf>
    <xf numFmtId="0" fontId="17" fillId="25" borderId="0" xfId="70" applyFont="1" applyFill="1" applyBorder="1" applyAlignment="1" applyProtection="1">
      <alignment horizontal="left"/>
    </xf>
    <xf numFmtId="167" fontId="8" fillId="0" borderId="0" xfId="70" applyNumberFormat="1" applyFill="1" applyProtection="1">
      <protection locked="0"/>
    </xf>
    <xf numFmtId="0" fontId="12" fillId="25" borderId="19" xfId="70" applyFont="1" applyFill="1" applyBorder="1" applyProtection="1"/>
    <xf numFmtId="165" fontId="18" fillId="25" borderId="0" xfId="70" applyNumberFormat="1" applyFont="1" applyFill="1" applyBorder="1" applyAlignment="1" applyProtection="1">
      <alignment horizontal="center"/>
    </xf>
    <xf numFmtId="165" fontId="9" fillId="25" borderId="0" xfId="70" applyNumberFormat="1" applyFont="1" applyFill="1" applyBorder="1" applyAlignment="1" applyProtection="1">
      <alignment horizontal="center"/>
    </xf>
    <xf numFmtId="0" fontId="8" fillId="0" borderId="0" xfId="70" applyFill="1" applyAlignment="1" applyProtection="1">
      <alignment horizontal="center" vertical="center"/>
      <protection locked="0"/>
    </xf>
    <xf numFmtId="0" fontId="19" fillId="0" borderId="0" xfId="70" applyFont="1" applyFill="1" applyProtection="1">
      <protection locked="0"/>
    </xf>
    <xf numFmtId="0" fontId="67" fillId="0" borderId="0" xfId="70" applyFont="1" applyFill="1" applyAlignment="1" applyProtection="1">
      <alignment horizontal="left"/>
      <protection locked="0"/>
    </xf>
    <xf numFmtId="14" fontId="142" fillId="0" borderId="0" xfId="70" applyNumberFormat="1" applyFont="1" applyFill="1" applyAlignment="1" applyProtection="1">
      <protection locked="0"/>
    </xf>
    <xf numFmtId="0" fontId="62" fillId="25" borderId="0" xfId="70" applyFont="1" applyFill="1" applyBorder="1" applyProtection="1"/>
    <xf numFmtId="167" fontId="76" fillId="25" borderId="0" xfId="70" applyNumberFormat="1" applyFont="1" applyFill="1" applyBorder="1" applyAlignment="1" applyProtection="1"/>
    <xf numFmtId="167" fontId="76" fillId="26" borderId="0" xfId="70" applyNumberFormat="1" applyFont="1" applyFill="1" applyBorder="1" applyAlignment="1" applyProtection="1"/>
    <xf numFmtId="0" fontId="142" fillId="0" borderId="0" xfId="70" applyFont="1" applyFill="1" applyAlignment="1" applyProtection="1">
      <alignment vertical="center" wrapText="1"/>
      <protection locked="0"/>
    </xf>
    <xf numFmtId="0" fontId="62" fillId="0" borderId="0" xfId="70" applyFont="1" applyFill="1" applyProtection="1">
      <protection locked="0"/>
    </xf>
    <xf numFmtId="167" fontId="17" fillId="25" borderId="0" xfId="70" applyNumberFormat="1" applyFont="1" applyFill="1" applyBorder="1" applyAlignment="1" applyProtection="1"/>
    <xf numFmtId="167" fontId="17" fillId="26" borderId="0" xfId="70" applyNumberFormat="1" applyFont="1" applyFill="1" applyBorder="1" applyAlignment="1" applyProtection="1"/>
    <xf numFmtId="0" fontId="47" fillId="0" borderId="0" xfId="70" applyFont="1" applyFill="1" applyAlignment="1" applyProtection="1">
      <protection locked="0"/>
    </xf>
    <xf numFmtId="0" fontId="30" fillId="0" borderId="0" xfId="70" applyFont="1" applyFill="1" applyAlignment="1" applyProtection="1">
      <alignment horizontal="center"/>
      <protection locked="0"/>
    </xf>
    <xf numFmtId="0" fontId="19" fillId="25" borderId="0" xfId="70" applyFont="1" applyFill="1" applyBorder="1" applyAlignment="1" applyProtection="1">
      <alignment vertical="center"/>
    </xf>
    <xf numFmtId="167" fontId="8" fillId="0" borderId="0" xfId="70" applyNumberFormat="1" applyFill="1" applyAlignment="1" applyProtection="1">
      <alignment horizontal="center"/>
      <protection locked="0"/>
    </xf>
    <xf numFmtId="167" fontId="18" fillId="25" borderId="0" xfId="70" applyNumberFormat="1" applyFont="1" applyFill="1" applyBorder="1" applyAlignment="1" applyProtection="1"/>
    <xf numFmtId="167" fontId="18" fillId="26" borderId="0" xfId="70" applyNumberFormat="1" applyFont="1" applyFill="1" applyBorder="1" applyAlignment="1" applyProtection="1"/>
    <xf numFmtId="165" fontId="19" fillId="0" borderId="0" xfId="70" applyNumberFormat="1" applyFont="1" applyFill="1" applyProtection="1">
      <protection locked="0"/>
    </xf>
    <xf numFmtId="0" fontId="8" fillId="0" borderId="0" xfId="70" applyFont="1" applyFill="1" applyAlignment="1" applyProtection="1">
      <alignment wrapText="1"/>
      <protection locked="0"/>
    </xf>
    <xf numFmtId="0" fontId="8" fillId="0" borderId="0" xfId="70" applyFill="1" applyAlignment="1" applyProtection="1">
      <alignment wrapText="1"/>
      <protection locked="0"/>
    </xf>
    <xf numFmtId="3" fontId="8" fillId="0" borderId="0" xfId="70" applyNumberFormat="1" applyFill="1" applyAlignment="1" applyProtection="1">
      <alignment horizontal="center"/>
      <protection locked="0"/>
    </xf>
    <xf numFmtId="0" fontId="18" fillId="25" borderId="0" xfId="70" applyFont="1" applyFill="1" applyBorder="1" applyAlignment="1" applyProtection="1">
      <alignment horizontal="left" indent="1"/>
    </xf>
    <xf numFmtId="169" fontId="61"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2" fillId="25" borderId="0" xfId="70" applyNumberFormat="1" applyFont="1" applyFill="1" applyBorder="1" applyAlignment="1" applyProtection="1">
      <alignment horizontal="right"/>
    </xf>
    <xf numFmtId="0" fontId="47" fillId="25" borderId="0" xfId="70" applyFont="1" applyFill="1" applyBorder="1" applyProtection="1"/>
    <xf numFmtId="0" fontId="20" fillId="30" borderId="19" xfId="70" applyFont="1" applyFill="1" applyBorder="1" applyAlignment="1" applyProtection="1">
      <alignment horizontal="center" vertical="center"/>
    </xf>
    <xf numFmtId="0" fontId="8" fillId="25" borderId="0" xfId="70" applyFill="1" applyBorder="1" applyAlignment="1" applyProtection="1">
      <alignment horizontal="left"/>
    </xf>
    <xf numFmtId="0" fontId="8" fillId="26" borderId="0" xfId="70" applyFill="1" applyProtection="1"/>
    <xf numFmtId="0" fontId="15" fillId="25" borderId="23" xfId="70" applyFont="1" applyFill="1" applyBorder="1" applyAlignment="1" applyProtection="1">
      <alignment horizontal="left"/>
    </xf>
    <xf numFmtId="0" fontId="22" fillId="25" borderId="22" xfId="70" applyFont="1" applyFill="1" applyBorder="1" applyAlignment="1" applyProtection="1">
      <alignment horizontal="right"/>
    </xf>
    <xf numFmtId="0" fontId="15" fillId="25" borderId="20" xfId="70" applyFont="1" applyFill="1" applyBorder="1" applyAlignment="1" applyProtection="1">
      <alignment horizontal="left"/>
    </xf>
    <xf numFmtId="0" fontId="22" fillId="0" borderId="0" xfId="70" applyFont="1" applyBorder="1" applyAlignment="1" applyProtection="1">
      <alignment vertical="center"/>
    </xf>
    <xf numFmtId="0" fontId="15" fillId="25" borderId="0" xfId="70" applyFont="1" applyFill="1" applyBorder="1" applyAlignment="1" applyProtection="1">
      <alignment horizontal="left"/>
    </xf>
    <xf numFmtId="0" fontId="47" fillId="25" borderId="0" xfId="70" applyFont="1" applyFill="1" applyBorder="1" applyAlignment="1" applyProtection="1">
      <alignment horizontal="left"/>
    </xf>
    <xf numFmtId="0" fontId="81" fillId="26" borderId="15" xfId="70" applyFont="1" applyFill="1" applyBorder="1" applyAlignment="1" applyProtection="1"/>
    <xf numFmtId="0" fontId="17" fillId="25" borderId="0" xfId="70" applyFont="1" applyFill="1" applyBorder="1" applyAlignment="1" applyProtection="1">
      <alignment horizontal="center" vertical="distributed"/>
    </xf>
    <xf numFmtId="165" fontId="8" fillId="0" borderId="0" xfId="70" applyNumberFormat="1" applyProtection="1">
      <protection locked="0"/>
    </xf>
    <xf numFmtId="0" fontId="29" fillId="25" borderId="0" xfId="70" applyFont="1" applyFill="1" applyProtection="1"/>
    <xf numFmtId="0" fontId="29" fillId="25" borderId="20" xfId="70" applyFont="1" applyFill="1" applyBorder="1" applyProtection="1"/>
    <xf numFmtId="0" fontId="29" fillId="25" borderId="0" xfId="70" applyFont="1" applyFill="1" applyBorder="1" applyProtection="1"/>
    <xf numFmtId="0" fontId="29" fillId="0" borderId="0" xfId="70" applyFont="1" applyProtection="1">
      <protection locked="0"/>
    </xf>
    <xf numFmtId="0" fontId="27" fillId="25" borderId="0" xfId="70" applyFont="1" applyFill="1" applyProtection="1"/>
    <xf numFmtId="0" fontId="27" fillId="0" borderId="0" xfId="70" applyFont="1" applyProtection="1">
      <protection locked="0"/>
    </xf>
    <xf numFmtId="0" fontId="27" fillId="25" borderId="20" xfId="70" applyFont="1" applyFill="1" applyBorder="1" applyProtection="1"/>
    <xf numFmtId="0" fontId="22" fillId="25" borderId="0" xfId="70" applyFont="1" applyFill="1" applyBorder="1" applyAlignment="1" applyProtection="1">
      <alignment horizontal="right"/>
    </xf>
    <xf numFmtId="164" fontId="17" fillId="25" borderId="0" xfId="70" applyNumberFormat="1" applyFont="1" applyFill="1" applyBorder="1" applyAlignment="1" applyProtection="1">
      <alignment horizontal="center"/>
    </xf>
    <xf numFmtId="164" fontId="61" fillId="25" borderId="0" xfId="70" applyNumberFormat="1" applyFont="1" applyFill="1" applyBorder="1" applyAlignment="1" applyProtection="1">
      <alignment horizontal="center"/>
    </xf>
    <xf numFmtId="165" fontId="76" fillId="26" borderId="0" xfId="70" applyNumberFormat="1" applyFont="1" applyFill="1" applyBorder="1" applyAlignment="1" applyProtection="1">
      <alignment horizontal="right"/>
    </xf>
    <xf numFmtId="165" fontId="17" fillId="26" borderId="0" xfId="70" applyNumberFormat="1" applyFont="1" applyFill="1" applyBorder="1" applyAlignment="1" applyProtection="1">
      <alignment horizontal="right"/>
    </xf>
    <xf numFmtId="1" fontId="17" fillId="25" borderId="0" xfId="70" applyNumberFormat="1" applyFont="1" applyFill="1" applyBorder="1" applyAlignment="1" applyProtection="1">
      <alignment horizontal="center"/>
    </xf>
    <xf numFmtId="165" fontId="18" fillId="26" borderId="0" xfId="70" applyNumberFormat="1" applyFont="1" applyFill="1" applyBorder="1" applyAlignment="1" applyProtection="1">
      <alignment horizontal="right"/>
    </xf>
    <xf numFmtId="0" fontId="30" fillId="25" borderId="20" xfId="70" applyFont="1" applyFill="1" applyBorder="1" applyProtection="1"/>
    <xf numFmtId="0" fontId="117" fillId="25" borderId="0" xfId="70" applyFont="1" applyFill="1" applyProtection="1"/>
    <xf numFmtId="164" fontId="68" fillId="25" borderId="0" xfId="70" applyNumberFormat="1" applyFont="1" applyFill="1" applyBorder="1" applyAlignment="1" applyProtection="1">
      <alignment horizontal="center"/>
    </xf>
    <xf numFmtId="0" fontId="117" fillId="0" borderId="0" xfId="70" applyFont="1" applyProtection="1">
      <protection locked="0"/>
    </xf>
    <xf numFmtId="0" fontId="20" fillId="30" borderId="20" xfId="70" applyFont="1" applyFill="1" applyBorder="1" applyAlignment="1" applyProtection="1">
      <alignment horizontal="center" vertical="center"/>
    </xf>
    <xf numFmtId="0" fontId="8" fillId="0" borderId="0" xfId="70" applyProtection="1"/>
    <xf numFmtId="0" fontId="22" fillId="26" borderId="0" xfId="62" applyFont="1" applyFill="1" applyBorder="1" applyAlignment="1">
      <alignment horizontal="right"/>
    </xf>
    <xf numFmtId="0" fontId="15" fillId="26" borderId="0" xfId="62" applyFont="1" applyFill="1" applyBorder="1" applyAlignment="1">
      <alignment horizontal="left"/>
    </xf>
    <xf numFmtId="0" fontId="15" fillId="25" borderId="0" xfId="62" applyFont="1" applyFill="1" applyBorder="1" applyAlignment="1">
      <alignment horizontal="left" vertical="center"/>
    </xf>
    <xf numFmtId="0" fontId="88" fillId="26" borderId="0" xfId="62" applyFont="1" applyFill="1" applyBorder="1" applyAlignment="1">
      <alignment horizontal="left" vertical="center"/>
    </xf>
    <xf numFmtId="0" fontId="8" fillId="25" borderId="19" xfId="72" applyFill="1" applyBorder="1" applyAlignment="1">
      <alignment vertical="center"/>
    </xf>
    <xf numFmtId="0" fontId="8" fillId="25" borderId="0" xfId="72" applyFill="1" applyBorder="1" applyAlignment="1">
      <alignment vertical="center"/>
    </xf>
    <xf numFmtId="0" fontId="88" fillId="26" borderId="0" xfId="71" applyFont="1" applyFill="1" applyBorder="1" applyAlignment="1">
      <alignment horizontal="left" vertical="center"/>
    </xf>
    <xf numFmtId="3" fontId="79" fillId="27" borderId="0" xfId="40" applyNumberFormat="1" applyFont="1" applyFill="1" applyBorder="1" applyAlignment="1">
      <alignment horizontal="left" vertical="center" wrapText="1" indent="1"/>
    </xf>
    <xf numFmtId="0" fontId="17" fillId="27" borderId="0" xfId="40" applyFont="1" applyFill="1" applyBorder="1" applyAlignment="1">
      <alignment horizontal="left" vertical="center" indent="1"/>
    </xf>
    <xf numFmtId="0" fontId="8" fillId="26" borderId="0" xfId="78" applyFont="1" applyFill="1" applyBorder="1" applyAlignment="1">
      <alignment horizontal="left" wrapText="1" indent="1"/>
    </xf>
    <xf numFmtId="0" fontId="141" fillId="26" borderId="0" xfId="62" applyFont="1" applyFill="1" applyBorder="1"/>
    <xf numFmtId="0" fontId="16" fillId="26" borderId="0" xfId="62" applyFont="1" applyFill="1" applyBorder="1"/>
    <xf numFmtId="0" fontId="17" fillId="26" borderId="0" xfId="62" applyFont="1" applyFill="1" applyBorder="1" applyAlignment="1">
      <alignment horizontal="center"/>
    </xf>
    <xf numFmtId="0" fontId="139" fillId="26" borderId="0" xfId="62" applyFont="1" applyFill="1" applyBorder="1" applyAlignment="1">
      <alignment vertical="center"/>
    </xf>
    <xf numFmtId="0" fontId="17" fillId="26" borderId="57" xfId="78" applyFont="1" applyFill="1" applyBorder="1" applyAlignment="1">
      <alignment horizontal="center" vertical="center"/>
    </xf>
    <xf numFmtId="0" fontId="17" fillId="26" borderId="11" xfId="78" applyFont="1" applyFill="1" applyBorder="1" applyAlignment="1">
      <alignment horizontal="center" vertical="center" wrapText="1"/>
    </xf>
    <xf numFmtId="0" fontId="86" fillId="26" borderId="0" xfId="62" applyFont="1" applyFill="1" applyBorder="1" applyAlignment="1">
      <alignment vertical="center"/>
    </xf>
    <xf numFmtId="3" fontId="86" fillId="26" borderId="0" xfId="71" applyNumberFormat="1" applyFont="1" applyFill="1" applyBorder="1" applyAlignment="1">
      <alignment horizontal="right" vertical="center"/>
    </xf>
    <xf numFmtId="171" fontId="86" fillId="26" borderId="0" xfId="71" applyNumberFormat="1" applyFont="1" applyFill="1" applyBorder="1" applyAlignment="1">
      <alignment horizontal="right" vertical="center"/>
    </xf>
    <xf numFmtId="0" fontId="17" fillId="27" borderId="0" xfId="40" applyFont="1" applyFill="1" applyBorder="1" applyAlignment="1">
      <alignment vertical="center" wrapText="1"/>
    </xf>
    <xf numFmtId="0" fontId="22" fillId="26" borderId="0" xfId="62" applyFont="1" applyFill="1" applyBorder="1"/>
    <xf numFmtId="171" fontId="15" fillId="26" borderId="0" xfId="62" applyNumberFormat="1" applyFont="1" applyFill="1" applyBorder="1" applyAlignment="1">
      <alignment horizontal="right" vertical="center"/>
    </xf>
    <xf numFmtId="3" fontId="22" fillId="27" borderId="0" xfId="40" applyNumberFormat="1" applyFont="1" applyFill="1" applyBorder="1" applyAlignment="1">
      <alignment horizontal="center" wrapText="1"/>
    </xf>
    <xf numFmtId="0" fontId="17" fillId="27" borderId="0" xfId="40" applyFont="1" applyFill="1" applyBorder="1" applyAlignment="1">
      <alignment horizontal="left" vertical="center"/>
    </xf>
    <xf numFmtId="0" fontId="144" fillId="25" borderId="0" xfId="68" applyFont="1" applyFill="1" applyBorder="1" applyAlignment="1" applyProtection="1"/>
    <xf numFmtId="0" fontId="77" fillId="25" borderId="0" xfId="63" applyFont="1" applyFill="1" applyAlignment="1">
      <alignment horizontal="left" vertical="top"/>
    </xf>
    <xf numFmtId="0" fontId="77" fillId="25" borderId="0" xfId="63" applyFont="1" applyFill="1" applyBorder="1" applyAlignment="1">
      <alignment horizontal="left" vertical="top"/>
    </xf>
    <xf numFmtId="0" fontId="22" fillId="26" borderId="0" xfId="63" applyFont="1" applyFill="1" applyBorder="1" applyAlignment="1">
      <alignment horizontal="left" vertical="top"/>
    </xf>
    <xf numFmtId="0" fontId="76" fillId="27" borderId="0" xfId="40" applyFont="1" applyFill="1" applyBorder="1" applyAlignment="1">
      <alignment horizontal="left" vertical="top"/>
    </xf>
    <xf numFmtId="4" fontId="86" fillId="27" borderId="0" xfId="40" applyNumberFormat="1" applyFont="1" applyFill="1" applyBorder="1" applyAlignment="1">
      <alignment horizontal="right" vertical="top" wrapText="1"/>
    </xf>
    <xf numFmtId="0" fontId="22" fillId="25" borderId="0" xfId="63" applyFont="1" applyFill="1" applyBorder="1" applyAlignment="1">
      <alignment horizontal="right" vertical="top"/>
    </xf>
    <xf numFmtId="0" fontId="84" fillId="25" borderId="19" xfId="63" applyFont="1" applyFill="1" applyBorder="1" applyAlignment="1">
      <alignment horizontal="left" vertical="top"/>
    </xf>
    <xf numFmtId="0" fontId="77" fillId="26" borderId="0" xfId="63" applyFont="1" applyFill="1" applyAlignment="1">
      <alignment horizontal="left" vertical="top"/>
    </xf>
    <xf numFmtId="0" fontId="77" fillId="0" borderId="0" xfId="63" applyFont="1" applyAlignment="1">
      <alignment horizontal="left" vertical="top"/>
    </xf>
    <xf numFmtId="1" fontId="17" fillId="26" borderId="12" xfId="63" applyNumberFormat="1" applyFont="1" applyFill="1" applyBorder="1" applyAlignment="1">
      <alignment horizontal="center" vertical="center" wrapText="1"/>
    </xf>
    <xf numFmtId="1" fontId="17" fillId="26" borderId="83" xfId="63" applyNumberFormat="1" applyFont="1" applyFill="1" applyBorder="1" applyAlignment="1">
      <alignment horizontal="center" vertical="center" wrapText="1"/>
    </xf>
    <xf numFmtId="0" fontId="17" fillId="25" borderId="0" xfId="70" applyFont="1" applyFill="1" applyBorder="1" applyAlignment="1">
      <alignment horizontal="center" wrapText="1"/>
    </xf>
    <xf numFmtId="0" fontId="47" fillId="25" borderId="0" xfId="70" applyFont="1" applyFill="1" applyBorder="1" applyAlignment="1"/>
    <xf numFmtId="3" fontId="86" fillId="27" borderId="0" xfId="40" applyNumberFormat="1" applyFont="1" applyFill="1" applyBorder="1" applyAlignment="1">
      <alignment horizontal="right" wrapText="1"/>
    </xf>
    <xf numFmtId="3" fontId="86" fillId="27" borderId="87" xfId="40" applyNumberFormat="1" applyFont="1" applyFill="1" applyBorder="1" applyAlignment="1">
      <alignment horizontal="right" wrapText="1"/>
    </xf>
    <xf numFmtId="0" fontId="17" fillId="0" borderId="0" xfId="70" applyFont="1" applyBorder="1" applyAlignment="1">
      <alignment horizontal="center" wrapText="1"/>
    </xf>
    <xf numFmtId="0" fontId="79" fillId="24" borderId="0" xfId="66" applyFont="1" applyFill="1" applyBorder="1" applyAlignment="1">
      <alignment horizontal="left"/>
    </xf>
    <xf numFmtId="3" fontId="88" fillId="27" borderId="0" xfId="40" applyNumberFormat="1" applyFont="1" applyFill="1" applyBorder="1" applyAlignment="1">
      <alignment horizontal="right" wrapText="1"/>
    </xf>
    <xf numFmtId="3" fontId="88" fillId="27" borderId="88" xfId="40" applyNumberFormat="1" applyFont="1" applyFill="1" applyBorder="1" applyAlignment="1">
      <alignment horizontal="right" wrapText="1"/>
    </xf>
    <xf numFmtId="3" fontId="86" fillId="27" borderId="88" xfId="40" applyNumberFormat="1" applyFont="1" applyFill="1" applyBorder="1" applyAlignment="1">
      <alignment horizontal="right" wrapText="1"/>
    </xf>
    <xf numFmtId="0" fontId="17" fillId="25" borderId="0" xfId="63" applyFont="1" applyFill="1" applyBorder="1" applyAlignment="1">
      <alignment horizontal="left" wrapText="1" indent="1"/>
    </xf>
    <xf numFmtId="0" fontId="47" fillId="25" borderId="0" xfId="63" applyFont="1" applyFill="1" applyBorder="1" applyAlignment="1">
      <alignment horizontal="left" indent="1"/>
    </xf>
    <xf numFmtId="0" fontId="84" fillId="25" borderId="19" xfId="63" applyFont="1" applyFill="1" applyBorder="1" applyAlignment="1">
      <alignment horizontal="left" indent="1"/>
    </xf>
    <xf numFmtId="0" fontId="17" fillId="0" borderId="0" xfId="63" applyFont="1" applyBorder="1" applyAlignment="1">
      <alignment horizontal="left" wrapText="1" indent="1"/>
    </xf>
    <xf numFmtId="0" fontId="17" fillId="26" borderId="0" xfId="63" applyFont="1" applyFill="1" applyBorder="1" applyAlignment="1">
      <alignment horizontal="left" wrapText="1" indent="1"/>
    </xf>
    <xf numFmtId="0" fontId="47" fillId="26" borderId="0" xfId="63" applyFont="1" applyFill="1" applyBorder="1" applyAlignment="1">
      <alignment horizontal="left" indent="1"/>
    </xf>
    <xf numFmtId="0" fontId="47" fillId="26" borderId="0" xfId="70" applyFont="1" applyFill="1" applyBorder="1" applyAlignment="1">
      <alignment horizontal="left" indent="1"/>
    </xf>
    <xf numFmtId="0" fontId="8" fillId="26" borderId="0" xfId="63" applyFill="1" applyAlignment="1">
      <alignment horizontal="left" indent="1"/>
    </xf>
    <xf numFmtId="0" fontId="8" fillId="26" borderId="0" xfId="63" applyFill="1" applyBorder="1" applyAlignment="1">
      <alignment horizontal="left" indent="1"/>
    </xf>
    <xf numFmtId="0" fontId="8" fillId="0" borderId="0" xfId="63" applyAlignment="1">
      <alignment horizontal="left" indent="1"/>
    </xf>
    <xf numFmtId="0" fontId="17" fillId="26" borderId="19" xfId="70" applyFont="1" applyFill="1" applyBorder="1" applyAlignment="1">
      <alignment vertical="center" wrapText="1"/>
    </xf>
    <xf numFmtId="0" fontId="48" fillId="24" borderId="0" xfId="40" applyFont="1" applyFill="1" applyBorder="1" applyAlignment="1">
      <alignment horizontal="left" vertical="center"/>
    </xf>
    <xf numFmtId="3" fontId="146" fillId="26" borderId="0" xfId="63" applyNumberFormat="1" applyFont="1" applyFill="1" applyBorder="1" applyAlignment="1">
      <alignment horizontal="center"/>
    </xf>
    <xf numFmtId="3" fontId="146" fillId="26" borderId="0" xfId="63" applyNumberFormat="1" applyFont="1" applyFill="1" applyBorder="1" applyAlignment="1">
      <alignment horizontal="right"/>
    </xf>
    <xf numFmtId="3" fontId="145" fillId="48" borderId="0" xfId="63" applyNumberFormat="1" applyFont="1" applyFill="1" applyBorder="1" applyAlignment="1"/>
    <xf numFmtId="0" fontId="93" fillId="32" borderId="0" xfId="62" applyFont="1" applyFill="1" applyBorder="1" applyAlignment="1">
      <alignment horizontal="left"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1"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4"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76" fillId="25" borderId="0" xfId="70" applyFont="1" applyFill="1" applyBorder="1" applyAlignment="1" applyProtection="1">
      <alignment horizontal="left"/>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0" fontId="17" fillId="25" borderId="18" xfId="70" applyFont="1" applyFill="1" applyBorder="1" applyAlignment="1" applyProtection="1">
      <alignment horizontal="right" indent="5"/>
    </xf>
    <xf numFmtId="0" fontId="22" fillId="25" borderId="0" xfId="70" applyFont="1" applyFill="1" applyBorder="1" applyAlignment="1" applyProtection="1">
      <alignment horizontal="right"/>
    </xf>
    <xf numFmtId="0" fontId="22" fillId="0" borderId="0" xfId="70" applyFont="1" applyBorder="1" applyAlignment="1" applyProtection="1">
      <alignment vertical="justify" wrapText="1"/>
    </xf>
    <xf numFmtId="0" fontId="8" fillId="0" borderId="0" xfId="70" applyBorder="1" applyAlignment="1" applyProtection="1">
      <alignment vertical="justify" wrapText="1"/>
    </xf>
    <xf numFmtId="0" fontId="17" fillId="26" borderId="52" xfId="70"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70" applyNumberFormat="1" applyFont="1" applyFill="1" applyBorder="1" applyAlignment="1" applyProtection="1">
      <alignment horizontal="left"/>
    </xf>
    <xf numFmtId="0" fontId="22" fillId="0" borderId="0" xfId="70" applyFont="1" applyBorder="1" applyAlignment="1" applyProtection="1">
      <alignment vertical="top" wrapText="1"/>
    </xf>
    <xf numFmtId="0" fontId="8" fillId="0" borderId="0" xfId="70" applyBorder="1" applyAlignment="1" applyProtection="1">
      <alignment vertical="top" wrapText="1"/>
    </xf>
    <xf numFmtId="0" fontId="17" fillId="25" borderId="0" xfId="70" applyFont="1" applyFill="1" applyBorder="1" applyAlignment="1" applyProtection="1">
      <alignment horizontal="left" indent="4"/>
    </xf>
    <xf numFmtId="0" fontId="47" fillId="26" borderId="15" xfId="70" applyFont="1" applyFill="1" applyBorder="1" applyAlignment="1" applyProtection="1">
      <alignment horizontal="left" vertical="center"/>
    </xf>
    <xf numFmtId="0" fontId="47" fillId="26" borderId="16" xfId="70" applyFont="1" applyFill="1" applyBorder="1" applyAlignment="1" applyProtection="1">
      <alignment horizontal="left" vertical="center"/>
    </xf>
    <xf numFmtId="0" fontId="47" fillId="26" borderId="17" xfId="70" applyFont="1" applyFill="1" applyBorder="1" applyAlignment="1" applyProtection="1">
      <alignment horizontal="left" vertical="center"/>
    </xf>
    <xf numFmtId="0" fontId="22" fillId="25" borderId="0" xfId="70" applyFont="1" applyFill="1" applyBorder="1" applyAlignment="1" applyProtection="1">
      <alignment vertical="justify" wrapText="1"/>
    </xf>
    <xf numFmtId="0" fontId="8" fillId="25" borderId="0" xfId="70"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70" applyNumberFormat="1" applyFont="1" applyFill="1" applyBorder="1" applyAlignment="1" applyProtection="1">
      <alignment horizontal="right" indent="2"/>
    </xf>
    <xf numFmtId="165" fontId="18" fillId="26" borderId="0" xfId="70"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173" fontId="18" fillId="25" borderId="0" xfId="70" applyNumberFormat="1" applyFont="1" applyFill="1" applyBorder="1" applyAlignment="1" applyProtection="1">
      <alignment horizontal="right"/>
    </xf>
    <xf numFmtId="165" fontId="76" fillId="25" borderId="0" xfId="70" applyNumberFormat="1" applyFont="1" applyFill="1" applyBorder="1" applyAlignment="1" applyProtection="1">
      <alignment horizontal="right" indent="2"/>
    </xf>
    <xf numFmtId="165" fontId="76" fillId="26" borderId="0" xfId="70" applyNumberFormat="1" applyFont="1" applyFill="1" applyBorder="1" applyAlignment="1" applyProtection="1">
      <alignment horizontal="right" indent="2"/>
    </xf>
    <xf numFmtId="0" fontId="17" fillId="25" borderId="0" xfId="70" applyFont="1" applyFill="1" applyBorder="1" applyAlignment="1" applyProtection="1">
      <alignment horizontal="right" indent="6"/>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70" applyNumberFormat="1" applyFont="1" applyFill="1" applyBorder="1" applyAlignment="1" applyProtection="1">
      <alignment horizontal="right" indent="2"/>
    </xf>
    <xf numFmtId="165" fontId="29" fillId="26" borderId="0" xfId="70" applyNumberFormat="1" applyFont="1" applyFill="1" applyBorder="1" applyAlignment="1" applyProtection="1">
      <alignment horizontal="right" indent="2"/>
    </xf>
    <xf numFmtId="0" fontId="82" fillId="25" borderId="0" xfId="70" applyFont="1" applyFill="1" applyBorder="1" applyAlignment="1" applyProtection="1">
      <alignment horizontal="center"/>
    </xf>
    <xf numFmtId="0" fontId="22" fillId="25" borderId="0" xfId="70" applyFont="1" applyFill="1" applyBorder="1" applyAlignment="1" applyProtection="1">
      <alignment vertical="top"/>
    </xf>
    <xf numFmtId="0" fontId="8" fillId="25" borderId="0" xfId="70" applyFill="1" applyBorder="1" applyAlignment="1" applyProtection="1">
      <alignment vertical="top"/>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9" fillId="26" borderId="13" xfId="0" applyFont="1" applyFill="1" applyBorder="1" applyAlignment="1">
      <alignment horizontal="center" wrapText="1"/>
    </xf>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9" fillId="26" borderId="13" xfId="0" applyFont="1" applyFill="1" applyBorder="1" applyAlignment="1">
      <alignment horizontal="center"/>
    </xf>
    <xf numFmtId="0" fontId="76"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70" xfId="70" applyFont="1" applyFill="1" applyBorder="1" applyAlignment="1">
      <alignment horizontal="center" vertical="center"/>
    </xf>
    <xf numFmtId="0" fontId="115" fillId="26" borderId="71" xfId="70" applyFont="1" applyFill="1" applyBorder="1" applyAlignment="1">
      <alignment horizontal="center" vertical="center"/>
    </xf>
    <xf numFmtId="0" fontId="115" fillId="26" borderId="74" xfId="70" applyFont="1" applyFill="1" applyBorder="1" applyAlignment="1">
      <alignment horizontal="center" vertical="center"/>
    </xf>
    <xf numFmtId="0" fontId="115"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173" fontId="9" fillId="26" borderId="0" xfId="63" applyNumberFormat="1" applyFont="1" applyFill="1" applyBorder="1" applyAlignment="1">
      <alignment horizontal="right"/>
    </xf>
    <xf numFmtId="0" fontId="17" fillId="25" borderId="18" xfId="63" applyFont="1" applyFill="1" applyBorder="1" applyAlignment="1">
      <alignment horizontal="left" indent="6"/>
    </xf>
    <xf numFmtId="0" fontId="89" fillId="28" borderId="81" xfId="63" applyFont="1" applyFill="1" applyBorder="1" applyAlignment="1">
      <alignment horizontal="center" vertical="center"/>
    </xf>
    <xf numFmtId="0" fontId="145" fillId="28" borderId="82" xfId="63" applyFont="1" applyFill="1" applyBorder="1" applyAlignment="1">
      <alignment horizontal="center" vertical="center"/>
    </xf>
    <xf numFmtId="0" fontId="145" fillId="28" borderId="85" xfId="63" applyFont="1" applyFill="1" applyBorder="1" applyAlignment="1">
      <alignment horizontal="center" vertical="center"/>
    </xf>
    <xf numFmtId="0" fontId="145" fillId="28" borderId="86" xfId="63" applyFont="1" applyFill="1" applyBorder="1" applyAlignment="1">
      <alignment horizontal="center" vertical="center"/>
    </xf>
    <xf numFmtId="1" fontId="17" fillId="26" borderId="12" xfId="63" applyNumberFormat="1" applyFont="1" applyFill="1" applyBorder="1" applyAlignment="1">
      <alignment horizontal="center" vertical="center"/>
    </xf>
    <xf numFmtId="1" fontId="17" fillId="26" borderId="83" xfId="63" applyNumberFormat="1" applyFont="1" applyFill="1" applyBorder="1" applyAlignment="1">
      <alignment horizontal="center" vertical="center"/>
    </xf>
    <xf numFmtId="1" fontId="17" fillId="26" borderId="84" xfId="63" applyNumberFormat="1" applyFont="1" applyFill="1" applyBorder="1" applyAlignment="1">
      <alignment horizontal="center" vertic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173"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12" xfId="0" applyFont="1" applyFill="1" applyBorder="1" applyAlignment="1">
      <alignment horizontal="center" wrapText="1"/>
    </xf>
    <xf numFmtId="0" fontId="17" fillId="25" borderId="58" xfId="0" applyFont="1" applyFill="1" applyBorder="1" applyAlignment="1">
      <alignment horizontal="center" wrapText="1"/>
    </xf>
    <xf numFmtId="0" fontId="17" fillId="25" borderId="18" xfId="0" applyFont="1" applyFill="1" applyBorder="1" applyAlignment="1">
      <alignment horizontal="left" indent="6"/>
    </xf>
    <xf numFmtId="0" fontId="17" fillId="25" borderId="13" xfId="70" applyFont="1" applyFill="1" applyBorder="1" applyAlignment="1">
      <alignment horizontal="center"/>
    </xf>
    <xf numFmtId="0" fontId="17" fillId="25" borderId="79" xfId="70" applyFont="1" applyFill="1" applyBorder="1" applyAlignment="1">
      <alignment horizontal="center"/>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22" fillId="25" borderId="0" xfId="70" applyFont="1" applyFill="1" applyBorder="1" applyAlignment="1">
      <alignment horizontal="justify"/>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80" xfId="70" applyFont="1" applyFill="1" applyBorder="1" applyAlignment="1">
      <alignment horizontal="center"/>
    </xf>
    <xf numFmtId="0" fontId="119"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4" fillId="26" borderId="13" xfId="62" applyFont="1" applyFill="1" applyBorder="1" applyAlignment="1">
      <alignment horizont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5" fillId="26" borderId="51" xfId="62" applyFont="1" applyFill="1" applyBorder="1" applyAlignment="1">
      <alignment horizontal="left" vertical="top"/>
    </xf>
    <xf numFmtId="0" fontId="15" fillId="26" borderId="0" xfId="62" applyFont="1" applyFill="1" applyBorder="1" applyAlignment="1">
      <alignment horizontal="left" vertical="top"/>
    </xf>
    <xf numFmtId="3" fontId="76" fillId="27" borderId="0" xfId="40" applyNumberFormat="1" applyFont="1" applyFill="1" applyBorder="1" applyAlignment="1">
      <alignment horizontal="left" vertical="center" wrapText="1"/>
    </xf>
    <xf numFmtId="3" fontId="86" fillId="26" borderId="0" xfId="62" applyNumberFormat="1" applyFont="1" applyFill="1" applyBorder="1" applyAlignment="1">
      <alignment horizontal="right" vertical="center" indent="2"/>
    </xf>
    <xf numFmtId="0" fontId="15" fillId="26" borderId="49" xfId="62" applyFont="1" applyFill="1" applyBorder="1" applyAlignment="1">
      <alignment horizontal="right"/>
    </xf>
    <xf numFmtId="0" fontId="15" fillId="26" borderId="49" xfId="62" applyFont="1" applyFill="1" applyBorder="1" applyAlignment="1">
      <alignment horizontal="left"/>
    </xf>
    <xf numFmtId="3" fontId="88" fillId="26" borderId="0" xfId="62" applyNumberFormat="1" applyFont="1" applyFill="1" applyBorder="1" applyAlignment="1">
      <alignment horizontal="right" vertical="center" indent="2"/>
    </xf>
    <xf numFmtId="0" fontId="76" fillId="26" borderId="0" xfId="78" applyFont="1" applyFill="1" applyBorder="1" applyAlignment="1">
      <alignment horizontal="left" vertical="center"/>
    </xf>
    <xf numFmtId="0" fontId="22" fillId="26" borderId="0" xfId="78" applyFont="1" applyFill="1" applyBorder="1" applyAlignment="1">
      <alignment horizontal="left" vertical="top"/>
    </xf>
    <xf numFmtId="0" fontId="17" fillId="26" borderId="12" xfId="78" applyFont="1" applyFill="1" applyBorder="1" applyAlignment="1">
      <alignment horizontal="center" vertical="center" wrapText="1"/>
    </xf>
    <xf numFmtId="0" fontId="17" fillId="27" borderId="0" xfId="40" applyFont="1" applyFill="1" applyBorder="1" applyAlignment="1">
      <alignment vertical="center" wrapText="1"/>
    </xf>
    <xf numFmtId="0" fontId="17" fillId="27" borderId="0" xfId="40" applyFont="1" applyFill="1" applyBorder="1" applyAlignment="1">
      <alignment horizontal="left" vertical="center" wrapText="1"/>
    </xf>
    <xf numFmtId="0" fontId="18" fillId="26" borderId="0" xfId="62" applyFont="1" applyFill="1" applyBorder="1" applyAlignment="1">
      <alignment horizontal="left" wrapText="1"/>
    </xf>
    <xf numFmtId="173"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79" xfId="62" applyFont="1" applyFill="1" applyBorder="1" applyAlignment="1">
      <alignment horizontal="center" vertical="center"/>
    </xf>
    <xf numFmtId="0" fontId="17" fillId="26" borderId="13"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20" fillId="24" borderId="0" xfId="40" applyFont="1" applyFill="1" applyBorder="1" applyAlignment="1">
      <alignment horizontal="left" vertical="center" wrapText="1"/>
    </xf>
    <xf numFmtId="3" fontId="119" fillId="27" borderId="0" xfId="40" applyNumberFormat="1" applyFont="1" applyFill="1" applyBorder="1" applyAlignment="1">
      <alignment horizontal="left" vertical="center" wrapText="1" indent="1"/>
    </xf>
    <xf numFmtId="3" fontId="84" fillId="26" borderId="0" xfId="70" applyNumberFormat="1" applyFont="1" applyFill="1" applyBorder="1" applyAlignment="1">
      <alignment horizontal="left"/>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4" fillId="26" borderId="0" xfId="70" applyFont="1" applyFill="1" applyBorder="1" applyAlignment="1">
      <alignment horizontal="left"/>
    </xf>
    <xf numFmtId="0" fontId="120" fillId="27" borderId="0" xfId="40" applyFont="1" applyFill="1" applyBorder="1" applyAlignment="1">
      <alignment horizontal="left"/>
    </xf>
    <xf numFmtId="173" fontId="44" fillId="25" borderId="0" xfId="70" applyNumberFormat="1" applyFont="1" applyFill="1" applyBorder="1" applyAlignment="1">
      <alignment horizontal="right"/>
    </xf>
    <xf numFmtId="0" fontId="120" fillId="27" borderId="19" xfId="40" applyFont="1" applyFill="1" applyBorder="1" applyAlignment="1">
      <alignment horizontal="left"/>
    </xf>
    <xf numFmtId="0" fontId="22" fillId="24" borderId="0" xfId="40" applyFont="1" applyFill="1" applyBorder="1" applyAlignment="1">
      <alignment horizontal="left" vertical="top" wrapText="1"/>
    </xf>
    <xf numFmtId="0" fontId="119" fillId="24" borderId="0" xfId="40" applyFont="1" applyFill="1" applyBorder="1" applyAlignment="1">
      <alignment horizontal="left" vertical="center" wrapText="1" indent="1"/>
    </xf>
    <xf numFmtId="0" fontId="120" fillId="24" borderId="0" xfId="40" applyFont="1" applyFill="1" applyBorder="1" applyAlignment="1">
      <alignment horizontal="center" vertical="top" wrapTex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5"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20" fillId="24" borderId="0" xfId="40" applyFont="1" applyFill="1" applyBorder="1" applyAlignment="1">
      <alignment horizontal="left" vertical="top" wrapText="1"/>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124"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1" fontId="18" fillId="35" borderId="0" xfId="51" applyNumberFormat="1" applyFont="1" applyFill="1" applyBorder="1" applyAlignment="1">
      <alignment horizont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7" borderId="0" xfId="61" applyFont="1" applyFill="1" applyBorder="1" applyAlignment="1">
      <alignment horizontal="justify" vertical="center" wrapText="1"/>
    </xf>
    <xf numFmtId="0" fontId="18" fillId="27" borderId="0" xfId="61" applyFont="1" applyFill="1" applyBorder="1" applyAlignment="1">
      <alignment horizontal="justify" vertic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8" fillId="26" borderId="0" xfId="63" applyFont="1" applyFill="1" applyAlignment="1"/>
    <xf numFmtId="3" fontId="86" fillId="26" borderId="0" xfId="63" applyNumberFormat="1" applyFont="1" applyFill="1" applyBorder="1" applyAlignment="1"/>
    <xf numFmtId="3" fontId="86" fillId="26" borderId="0" xfId="63" applyNumberFormat="1" applyFont="1" applyFill="1" applyBorder="1" applyAlignment="1">
      <alignment horizontal="left" indent="1"/>
    </xf>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2017</c:v>
                  </c:pt>
                  <c:pt idx="8">
                    <c:v>2018</c:v>
                  </c:pt>
                </c:lvl>
              </c:multiLvlStrCache>
            </c:multiLvlStrRef>
          </c:cat>
          <c:val>
            <c:numRef>
              <c:f>'9lay_off'!$E$12:$Q$12</c:f>
              <c:numCache>
                <c:formatCode>0</c:formatCode>
                <c:ptCount val="13"/>
                <c:pt idx="0">
                  <c:v>45</c:v>
                </c:pt>
                <c:pt idx="1">
                  <c:v>39</c:v>
                </c:pt>
                <c:pt idx="2">
                  <c:v>39</c:v>
                </c:pt>
                <c:pt idx="3">
                  <c:v>32</c:v>
                </c:pt>
                <c:pt idx="4">
                  <c:v>29</c:v>
                </c:pt>
                <c:pt idx="5">
                  <c:v>24</c:v>
                </c:pt>
                <c:pt idx="6">
                  <c:v>42</c:v>
                </c:pt>
                <c:pt idx="7">
                  <c:v>49</c:v>
                </c:pt>
                <c:pt idx="8">
                  <c:v>48</c:v>
                </c:pt>
                <c:pt idx="9">
                  <c:v>53</c:v>
                </c:pt>
                <c:pt idx="10">
                  <c:v>60</c:v>
                </c:pt>
                <c:pt idx="11">
                  <c:v>47</c:v>
                </c:pt>
                <c:pt idx="12">
                  <c:v>41</c:v>
                </c:pt>
              </c:numCache>
            </c:numRef>
          </c:val>
        </c:ser>
        <c:dLbls>
          <c:showLegendKey val="0"/>
          <c:showVal val="0"/>
          <c:showCatName val="0"/>
          <c:showSerName val="0"/>
          <c:showPercent val="0"/>
          <c:showBubbleSize val="0"/>
        </c:dLbls>
        <c:gapWidth val="150"/>
        <c:axId val="201143424"/>
        <c:axId val="201144960"/>
      </c:barChart>
      <c:catAx>
        <c:axId val="2011434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1144960"/>
        <c:crosses val="autoZero"/>
        <c:auto val="1"/>
        <c:lblAlgn val="ctr"/>
        <c:lblOffset val="100"/>
        <c:tickLblSkip val="1"/>
        <c:tickMarkSkip val="1"/>
        <c:noMultiLvlLbl val="0"/>
      </c:catAx>
      <c:valAx>
        <c:axId val="2011449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1434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114998</c:v>
              </c:pt>
              <c:pt idx="1">
                <c:v>109515</c:v>
              </c:pt>
            </c:numLit>
          </c:val>
        </c:ser>
        <c:dLbls>
          <c:showLegendKey val="0"/>
          <c:showVal val="0"/>
          <c:showCatName val="0"/>
          <c:showSerName val="0"/>
          <c:showPercent val="0"/>
          <c:showBubbleSize val="0"/>
        </c:dLbls>
        <c:gapWidth val="120"/>
        <c:axId val="203978240"/>
        <c:axId val="203979776"/>
      </c:barChart>
      <c:catAx>
        <c:axId val="20397824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3979776"/>
        <c:crosses val="autoZero"/>
        <c:auto val="1"/>
        <c:lblAlgn val="ctr"/>
        <c:lblOffset val="100"/>
        <c:tickLblSkip val="1"/>
        <c:tickMarkSkip val="1"/>
        <c:noMultiLvlLbl val="0"/>
      </c:catAx>
      <c:valAx>
        <c:axId val="20397977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039782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72161</c:v>
              </c:pt>
              <c:pt idx="1">
                <c:v>4142</c:v>
              </c:pt>
              <c:pt idx="2">
                <c:v>3910</c:v>
              </c:pt>
              <c:pt idx="3">
                <c:v>13771</c:v>
              </c:pt>
              <c:pt idx="4">
                <c:v>11144</c:v>
              </c:pt>
              <c:pt idx="5">
                <c:v>11888</c:v>
              </c:pt>
              <c:pt idx="6">
                <c:v>13473</c:v>
              </c:pt>
              <c:pt idx="7">
                <c:v>15989</c:v>
              </c:pt>
              <c:pt idx="8">
                <c:v>17657</c:v>
              </c:pt>
              <c:pt idx="9">
                <c:v>19889</c:v>
              </c:pt>
              <c:pt idx="10">
                <c:v>20514</c:v>
              </c:pt>
              <c:pt idx="11">
                <c:v>15156</c:v>
              </c:pt>
              <c:pt idx="12">
                <c:v>4819</c:v>
              </c:pt>
            </c:numLit>
          </c:val>
        </c:ser>
        <c:dLbls>
          <c:showLegendKey val="0"/>
          <c:showVal val="0"/>
          <c:showCatName val="0"/>
          <c:showSerName val="0"/>
          <c:showPercent val="0"/>
          <c:showBubbleSize val="0"/>
        </c:dLbls>
        <c:gapWidth val="30"/>
        <c:axId val="204030720"/>
        <c:axId val="204032256"/>
      </c:barChart>
      <c:catAx>
        <c:axId val="2040307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4032256"/>
        <c:crosses val="autoZero"/>
        <c:auto val="1"/>
        <c:lblAlgn val="ctr"/>
        <c:lblOffset val="100"/>
        <c:tickLblSkip val="1"/>
        <c:tickMarkSkip val="1"/>
        <c:noMultiLvlLbl val="0"/>
      </c:catAx>
      <c:valAx>
        <c:axId val="20403225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40307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5076</c:v>
                </c:pt>
                <c:pt idx="1">
                  <c:v>1757</c:v>
                </c:pt>
                <c:pt idx="2">
                  <c:v>3381</c:v>
                </c:pt>
                <c:pt idx="3">
                  <c:v>1007</c:v>
                </c:pt>
                <c:pt idx="4">
                  <c:v>1749</c:v>
                </c:pt>
                <c:pt idx="5">
                  <c:v>3640</c:v>
                </c:pt>
                <c:pt idx="6">
                  <c:v>1427</c:v>
                </c:pt>
                <c:pt idx="7">
                  <c:v>2735</c:v>
                </c:pt>
                <c:pt idx="8">
                  <c:v>1354</c:v>
                </c:pt>
                <c:pt idx="9">
                  <c:v>2078</c:v>
                </c:pt>
                <c:pt idx="10">
                  <c:v>18269</c:v>
                </c:pt>
                <c:pt idx="11">
                  <c:v>1346</c:v>
                </c:pt>
                <c:pt idx="12">
                  <c:v>30787</c:v>
                </c:pt>
                <c:pt idx="13">
                  <c:v>2565</c:v>
                </c:pt>
                <c:pt idx="14">
                  <c:v>9124</c:v>
                </c:pt>
                <c:pt idx="15">
                  <c:v>1227</c:v>
                </c:pt>
                <c:pt idx="16">
                  <c:v>2882</c:v>
                </c:pt>
                <c:pt idx="17">
                  <c:v>3671</c:v>
                </c:pt>
                <c:pt idx="18">
                  <c:v>6645</c:v>
                </c:pt>
                <c:pt idx="19">
                  <c:v>1931</c:v>
                </c:pt>
              </c:numCache>
            </c:numRef>
          </c:val>
        </c:ser>
        <c:dLbls>
          <c:showLegendKey val="0"/>
          <c:showVal val="0"/>
          <c:showCatName val="0"/>
          <c:showSerName val="0"/>
          <c:showPercent val="0"/>
          <c:showBubbleSize val="0"/>
        </c:dLbls>
        <c:gapWidth val="30"/>
        <c:axId val="204066176"/>
        <c:axId val="204072064"/>
      </c:barChart>
      <c:catAx>
        <c:axId val="2040661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04072064"/>
        <c:crosses val="autoZero"/>
        <c:auto val="1"/>
        <c:lblAlgn val="ctr"/>
        <c:lblOffset val="100"/>
        <c:tickLblSkip val="1"/>
        <c:tickMarkSkip val="1"/>
        <c:noMultiLvlLbl val="0"/>
      </c:catAx>
      <c:valAx>
        <c:axId val="2040720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40661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c:v>
                </c:pt>
                <c:pt idx="1">
                  <c:v>114.71</c:v>
                </c:pt>
                <c:pt idx="2">
                  <c:v>120.18</c:v>
                </c:pt>
                <c:pt idx="3">
                  <c:v>120.88</c:v>
                </c:pt>
                <c:pt idx="4">
                  <c:v>115.3</c:v>
                </c:pt>
                <c:pt idx="5">
                  <c:v>126.56</c:v>
                </c:pt>
                <c:pt idx="6">
                  <c:v>109.55</c:v>
                </c:pt>
                <c:pt idx="7">
                  <c:v>120.99</c:v>
                </c:pt>
                <c:pt idx="8">
                  <c:v>117</c:v>
                </c:pt>
                <c:pt idx="9">
                  <c:v>119.29</c:v>
                </c:pt>
                <c:pt idx="10">
                  <c:v>117.72</c:v>
                </c:pt>
                <c:pt idx="11">
                  <c:v>118.05</c:v>
                </c:pt>
                <c:pt idx="12">
                  <c:v>115.67</c:v>
                </c:pt>
                <c:pt idx="13">
                  <c:v>114.85</c:v>
                </c:pt>
                <c:pt idx="14">
                  <c:v>119.25</c:v>
                </c:pt>
                <c:pt idx="15">
                  <c:v>119.45</c:v>
                </c:pt>
                <c:pt idx="16">
                  <c:v>121.11</c:v>
                </c:pt>
                <c:pt idx="17">
                  <c:v>119.04</c:v>
                </c:pt>
                <c:pt idx="18">
                  <c:v>85.14</c:v>
                </c:pt>
                <c:pt idx="19">
                  <c:v>107.87</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114.56351786046601</c:v>
                </c:pt>
                <c:pt idx="1">
                  <c:v>114.56351786046601</c:v>
                </c:pt>
                <c:pt idx="2">
                  <c:v>114.56351786046601</c:v>
                </c:pt>
                <c:pt idx="3">
                  <c:v>114.56351786046601</c:v>
                </c:pt>
                <c:pt idx="4">
                  <c:v>114.56351786046601</c:v>
                </c:pt>
                <c:pt idx="5">
                  <c:v>114.56351786046601</c:v>
                </c:pt>
                <c:pt idx="6">
                  <c:v>114.56351786046601</c:v>
                </c:pt>
                <c:pt idx="7">
                  <c:v>114.56351786046601</c:v>
                </c:pt>
                <c:pt idx="8">
                  <c:v>114.56351786046601</c:v>
                </c:pt>
                <c:pt idx="9">
                  <c:v>114.56351786046601</c:v>
                </c:pt>
                <c:pt idx="10">
                  <c:v>114.56351786046601</c:v>
                </c:pt>
                <c:pt idx="11">
                  <c:v>114.56351786046601</c:v>
                </c:pt>
                <c:pt idx="12">
                  <c:v>114.56351786046601</c:v>
                </c:pt>
                <c:pt idx="13">
                  <c:v>114.56351786046601</c:v>
                </c:pt>
                <c:pt idx="14">
                  <c:v>114.56351786046601</c:v>
                </c:pt>
                <c:pt idx="15">
                  <c:v>114.56351786046601</c:v>
                </c:pt>
                <c:pt idx="16">
                  <c:v>114.56351786046601</c:v>
                </c:pt>
                <c:pt idx="17">
                  <c:v>114.56351786046601</c:v>
                </c:pt>
                <c:pt idx="18">
                  <c:v>114.56351786046601</c:v>
                </c:pt>
                <c:pt idx="19">
                  <c:v>114.56351786046601</c:v>
                </c:pt>
              </c:numCache>
            </c:numRef>
          </c:val>
          <c:smooth val="0"/>
        </c:ser>
        <c:dLbls>
          <c:showLegendKey val="0"/>
          <c:showVal val="0"/>
          <c:showCatName val="0"/>
          <c:showSerName val="0"/>
          <c:showPercent val="0"/>
          <c:showBubbleSize val="0"/>
        </c:dLbls>
        <c:marker val="1"/>
        <c:smooth val="0"/>
        <c:axId val="204184192"/>
        <c:axId val="204202368"/>
      </c:lineChart>
      <c:catAx>
        <c:axId val="20418419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04202368"/>
        <c:crosses val="autoZero"/>
        <c:auto val="1"/>
        <c:lblAlgn val="ctr"/>
        <c:lblOffset val="100"/>
        <c:tickLblSkip val="1"/>
        <c:tickMarkSkip val="1"/>
        <c:noMultiLvlLbl val="0"/>
      </c:catAx>
      <c:valAx>
        <c:axId val="204202368"/>
        <c:scaling>
          <c:orientation val="minMax"/>
          <c:min val="82"/>
        </c:scaling>
        <c:delete val="0"/>
        <c:axPos val="l"/>
        <c:numFmt formatCode="0.0" sourceLinked="1"/>
        <c:majorTickMark val="out"/>
        <c:minorTickMark val="none"/>
        <c:tickLblPos val="none"/>
        <c:spPr>
          <a:ln w="9525">
            <a:noFill/>
          </a:ln>
        </c:spPr>
        <c:crossAx val="20418419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numLit>
          </c:val>
          <c:smooth val="0"/>
        </c:ser>
        <c:ser>
          <c:idx val="1"/>
          <c:order val="1"/>
          <c:tx>
            <c:v>iconfianca</c:v>
          </c:tx>
          <c:spPr>
            <a:ln w="25400">
              <a:solidFill>
                <a:schemeClr val="accent2"/>
              </a:solidFill>
              <a:prstDash val="solid"/>
            </a:ln>
          </c:spPr>
          <c:marker>
            <c:symbol val="none"/>
          </c:marker>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numLit>
          </c:val>
          <c:smooth val="0"/>
        </c:ser>
        <c:dLbls>
          <c:showLegendKey val="0"/>
          <c:showVal val="0"/>
          <c:showCatName val="0"/>
          <c:showSerName val="0"/>
          <c:showPercent val="0"/>
          <c:showBubbleSize val="0"/>
        </c:dLbls>
        <c:marker val="1"/>
        <c:smooth val="0"/>
        <c:axId val="51029120"/>
        <c:axId val="51030656"/>
      </c:lineChart>
      <c:catAx>
        <c:axId val="510291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030656"/>
        <c:crosses val="autoZero"/>
        <c:auto val="1"/>
        <c:lblAlgn val="ctr"/>
        <c:lblOffset val="100"/>
        <c:tickLblSkip val="6"/>
        <c:tickMarkSkip val="1"/>
        <c:noMultiLvlLbl val="0"/>
      </c:catAx>
      <c:valAx>
        <c:axId val="510306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02912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-0.35391698029575874</c:v>
              </c:pt>
              <c:pt idx="1">
                <c:v>-0.20187219191812428</c:v>
              </c:pt>
              <c:pt idx="2">
                <c:v>-0.34866052699595829</c:v>
              </c:pt>
              <c:pt idx="3">
                <c:v>-0.28532232775945154</c:v>
              </c:pt>
              <c:pt idx="4">
                <c:v>-0.51471276418570133</c:v>
              </c:pt>
              <c:pt idx="5">
                <c:v>-0.42622153919863043</c:v>
              </c:pt>
              <c:pt idx="6">
                <c:v>-0.34615315417390152</c:v>
              </c:pt>
              <c:pt idx="7">
                <c:v>-9.1950834477174531E-2</c:v>
              </c:pt>
              <c:pt idx="8">
                <c:v>0.12742873878979158</c:v>
              </c:pt>
              <c:pt idx="9">
                <c:v>0.41505677549314307</c:v>
              </c:pt>
              <c:pt idx="10">
                <c:v>0.51731480191355583</c:v>
              </c:pt>
              <c:pt idx="11">
                <c:v>0.53168237091997506</c:v>
              </c:pt>
              <c:pt idx="12">
                <c:v>0.43601767614832621</c:v>
              </c:pt>
              <c:pt idx="13">
                <c:v>0.41007356129611067</c:v>
              </c:pt>
              <c:pt idx="14">
                <c:v>0.44394836836236568</c:v>
              </c:pt>
              <c:pt idx="15">
                <c:v>0.61090830917548877</c:v>
              </c:pt>
              <c:pt idx="16">
                <c:v>0.89666261079034626</c:v>
              </c:pt>
              <c:pt idx="17">
                <c:v>1.0833453333465959</c:v>
              </c:pt>
              <c:pt idx="18">
                <c:v>1.1822517131560366</c:v>
              </c:pt>
              <c:pt idx="19">
                <c:v>1.226991416608098</c:v>
              </c:pt>
              <c:pt idx="20">
                <c:v>1.2710033101168543</c:v>
              </c:pt>
              <c:pt idx="21">
                <c:v>1.2052095352642003</c:v>
              </c:pt>
              <c:pt idx="22">
                <c:v>0.96914955733739405</c:v>
              </c:pt>
              <c:pt idx="23">
                <c:v>0.74119252382377332</c:v>
              </c:pt>
              <c:pt idx="24">
                <c:v>0.67293337623091387</c:v>
              </c:pt>
              <c:pt idx="25">
                <c:v>0.77222318712395055</c:v>
              </c:pt>
              <c:pt idx="26">
                <c:v>0.93601906057323936</c:v>
              </c:pt>
              <c:pt idx="27">
                <c:v>0.98441658496317763</c:v>
              </c:pt>
              <c:pt idx="28">
                <c:v>0.95998881229260713</c:v>
              </c:pt>
              <c:pt idx="29">
                <c:v>0.79178154351580521</c:v>
              </c:pt>
              <c:pt idx="30">
                <c:v>0.47938531460789185</c:v>
              </c:pt>
              <c:pt idx="31">
                <c:v>0.29253060697599798</c:v>
              </c:pt>
              <c:pt idx="32">
                <c:v>0.21149596660949427</c:v>
              </c:pt>
              <c:pt idx="33">
                <c:v>0.36197408532219583</c:v>
              </c:pt>
              <c:pt idx="34">
                <c:v>0.2686989278787244</c:v>
              </c:pt>
              <c:pt idx="35">
                <c:v>0.37194157923875693</c:v>
              </c:pt>
              <c:pt idx="36">
                <c:v>0.3296960986598218</c:v>
              </c:pt>
              <c:pt idx="37">
                <c:v>0.58056574130109162</c:v>
              </c:pt>
              <c:pt idx="38">
                <c:v>0.48575968003664088</c:v>
              </c:pt>
              <c:pt idx="39">
                <c:v>0.64442191883975064</c:v>
              </c:pt>
              <c:pt idx="40">
                <c:v>0.52247554467170199</c:v>
              </c:pt>
              <c:pt idx="41">
                <c:v>0.80525243547744652</c:v>
              </c:pt>
              <c:pt idx="42">
                <c:v>0.89506971759285292</c:v>
              </c:pt>
              <c:pt idx="43">
                <c:v>1.0471358550935279</c:v>
              </c:pt>
              <c:pt idx="44">
                <c:v>1.0404660884721708</c:v>
              </c:pt>
              <c:pt idx="45">
                <c:v>1.1786327806064658</c:v>
              </c:pt>
              <c:pt idx="46">
                <c:v>1.1758987655792523</c:v>
              </c:pt>
              <c:pt idx="47">
                <c:v>0.99593226924661427</c:v>
              </c:pt>
              <c:pt idx="48">
                <c:v>0.85762872551435521</c:v>
              </c:pt>
              <c:pt idx="49">
                <c:v>0.94559993502816853</c:v>
              </c:pt>
              <c:pt idx="50">
                <c:v>1.2297447643032264</c:v>
              </c:pt>
              <c:pt idx="51">
                <c:v>1.3796053681417759</c:v>
              </c:pt>
              <c:pt idx="52">
                <c:v>1.524636273825581</c:v>
              </c:pt>
              <c:pt idx="53">
                <c:v>1.568332164953419</c:v>
              </c:pt>
              <c:pt idx="54">
                <c:v>1.4412159996386349</c:v>
              </c:pt>
              <c:pt idx="55">
                <c:v>1.4365464393361009</c:v>
              </c:pt>
              <c:pt idx="56">
                <c:v>1.4549508616520113</c:v>
              </c:pt>
              <c:pt idx="57">
                <c:v>1.541847737903139</c:v>
              </c:pt>
              <c:pt idx="58">
                <c:v>1.4916347815359488</c:v>
              </c:pt>
              <c:pt idx="59">
                <c:v>1.3654127714863784</c:v>
              </c:pt>
              <c:pt idx="60">
                <c:v>1.3062454976944182</c:v>
              </c:pt>
              <c:pt idx="61">
                <c:v>1.3086857747724989</c:v>
              </c:pt>
              <c:pt idx="62">
                <c:v>1.5089945906868609</c:v>
              </c:pt>
              <c:pt idx="63">
                <c:v>1.5642993320813328</c:v>
              </c:pt>
              <c:pt idx="64">
                <c:v>1.5293580674750709</c:v>
              </c:pt>
              <c:pt idx="65">
                <c:v>1.1409093869477971</c:v>
              </c:pt>
              <c:pt idx="66">
                <c:v>0.84692902531864878</c:v>
              </c:pt>
              <c:pt idx="67">
                <c:v>0.67407302432661798</c:v>
              </c:pt>
              <c:pt idx="68">
                <c:v>0.59187053962748803</c:v>
              </c:pt>
              <c:pt idx="69">
                <c:v>0.28826747951176851</c:v>
              </c:pt>
              <c:pt idx="70">
                <c:v>-0.39925548514942522</c:v>
              </c:pt>
              <c:pt idx="71">
                <c:v>-1.0848833999498837</c:v>
              </c:pt>
              <c:pt idx="72">
                <c:v>-1.5784436486843536</c:v>
              </c:pt>
              <c:pt idx="73">
                <c:v>-1.9282098917264103</c:v>
              </c:pt>
              <c:pt idx="74">
                <c:v>-1.9993435508311299</c:v>
              </c:pt>
              <c:pt idx="75">
                <c:v>-2.0063079222033959</c:v>
              </c:pt>
              <c:pt idx="76">
                <c:v>-1.6112193196884714</c:v>
              </c:pt>
              <c:pt idx="77">
                <c:v>-1.2721880312922218</c:v>
              </c:pt>
              <c:pt idx="78">
                <c:v>-0.87545606600283421</c:v>
              </c:pt>
              <c:pt idx="79">
                <c:v>-0.48648091450066605</c:v>
              </c:pt>
              <c:pt idx="80">
                <c:v>-0.15539949264282876</c:v>
              </c:pt>
              <c:pt idx="81">
                <c:v>0.1588323864173567</c:v>
              </c:pt>
              <c:pt idx="82">
                <c:v>9.7255633808711855E-2</c:v>
              </c:pt>
              <c:pt idx="83">
                <c:v>-8.464252341963685E-3</c:v>
              </c:pt>
              <c:pt idx="84">
                <c:v>-0.15734490096429021</c:v>
              </c:pt>
              <c:pt idx="85">
                <c:v>-0.22403486382430796</c:v>
              </c:pt>
              <c:pt idx="86">
                <c:v>-0.11357517145736927</c:v>
              </c:pt>
              <c:pt idx="87">
                <c:v>5.7930192981375112E-2</c:v>
              </c:pt>
              <c:pt idx="88">
                <c:v>0.24070060811590149</c:v>
              </c:pt>
              <c:pt idx="89">
                <c:v>0.29895454736000965</c:v>
              </c:pt>
              <c:pt idx="90">
                <c:v>0.22204722021350581</c:v>
              </c:pt>
              <c:pt idx="91">
                <c:v>0.19531684885689768</c:v>
              </c:pt>
              <c:pt idx="92">
                <c:v>0.20055128305608033</c:v>
              </c:pt>
              <c:pt idx="93">
                <c:v>1.0672461656960688E-2</c:v>
              </c:pt>
              <c:pt idx="94">
                <c:v>-0.25031930009146858</c:v>
              </c:pt>
              <c:pt idx="95">
                <c:v>-0.72014566454703144</c:v>
              </c:pt>
              <c:pt idx="96">
                <c:v>-0.90392412733268401</c:v>
              </c:pt>
              <c:pt idx="97">
                <c:v>-1.0592862437888029</c:v>
              </c:pt>
              <c:pt idx="98">
                <c:v>-1.1112778626844722</c:v>
              </c:pt>
              <c:pt idx="99">
                <c:v>-1.3030371465667161</c:v>
              </c:pt>
              <c:pt idx="100">
                <c:v>-1.4772112871105594</c:v>
              </c:pt>
              <c:pt idx="101">
                <c:v>-1.6366256371117758</c:v>
              </c:pt>
              <c:pt idx="102">
                <c:v>-1.7789490117134668</c:v>
              </c:pt>
              <c:pt idx="103">
                <c:v>-1.9297200417598623</c:v>
              </c:pt>
              <c:pt idx="104">
                <c:v>-2.1446243947859869</c:v>
              </c:pt>
              <c:pt idx="105">
                <c:v>-2.3974570677340634</c:v>
              </c:pt>
              <c:pt idx="106">
                <c:v>-2.8208037755400026</c:v>
              </c:pt>
              <c:pt idx="107">
                <c:v>-3.2373966596931121</c:v>
              </c:pt>
              <c:pt idx="108">
                <c:v>-3.5176160924207092</c:v>
              </c:pt>
              <c:pt idx="109">
                <c:v>-3.6626513355825145</c:v>
              </c:pt>
              <c:pt idx="110">
                <c:v>-3.637767706705203</c:v>
              </c:pt>
              <c:pt idx="111">
                <c:v>-3.5502930386752363</c:v>
              </c:pt>
              <c:pt idx="112">
                <c:v>-3.5182388761437333</c:v>
              </c:pt>
              <c:pt idx="113">
                <c:v>-3.3617592262360128</c:v>
              </c:pt>
              <c:pt idx="114">
                <c:v>-3.2753618814859506</c:v>
              </c:pt>
              <c:pt idx="115">
                <c:v>-3.0046341938528816</c:v>
              </c:pt>
              <c:pt idx="116">
                <c:v>-3.1738638712287632</c:v>
              </c:pt>
              <c:pt idx="117">
                <c:v>-3.4994910300997799</c:v>
              </c:pt>
              <c:pt idx="118">
                <c:v>-3.7997824884280913</c:v>
              </c:pt>
              <c:pt idx="119">
                <c:v>-3.8659436500669693</c:v>
              </c:pt>
              <c:pt idx="120">
                <c:v>-3.7847493348367185</c:v>
              </c:pt>
              <c:pt idx="121">
                <c:v>-3.6884607341045745</c:v>
              </c:pt>
              <c:pt idx="122">
                <c:v>-3.3635580307884738</c:v>
              </c:pt>
              <c:pt idx="123">
                <c:v>-3.074324175826062</c:v>
              </c:pt>
              <c:pt idx="124">
                <c:v>-2.7585304097342118</c:v>
              </c:pt>
              <c:pt idx="125">
                <c:v>-2.5232273442066098</c:v>
              </c:pt>
              <c:pt idx="126">
                <c:v>-2.2498718823860604</c:v>
              </c:pt>
              <c:pt idx="127">
                <c:v>-1.8212956585330891</c:v>
              </c:pt>
              <c:pt idx="128">
                <c:v>-1.5109147048360507</c:v>
              </c:pt>
              <c:pt idx="129">
                <c:v>-1.2586357100332755</c:v>
              </c:pt>
              <c:pt idx="130">
                <c:v>-1.1280165758741572</c:v>
              </c:pt>
              <c:pt idx="131">
                <c:v>-0.96923435569803984</c:v>
              </c:pt>
              <c:pt idx="132">
                <c:v>-0.70791133980380627</c:v>
              </c:pt>
              <c:pt idx="133">
                <c:v>-0.46606638076428475</c:v>
              </c:pt>
              <c:pt idx="134">
                <c:v>-0.21418068591939793</c:v>
              </c:pt>
              <c:pt idx="135">
                <c:v>-6.2788874808225245E-2</c:v>
              </c:pt>
              <c:pt idx="136">
                <c:v>0.15228546177995431</c:v>
              </c:pt>
              <c:pt idx="137">
                <c:v>0.37434617125511294</c:v>
              </c:pt>
              <c:pt idx="138">
                <c:v>0.55458168192062307</c:v>
              </c:pt>
              <c:pt idx="139">
                <c:v>0.61425890967091912</c:v>
              </c:pt>
              <c:pt idx="140">
                <c:v>0.55198889713082844</c:v>
              </c:pt>
              <c:pt idx="141">
                <c:v>0.57978187621018973</c:v>
              </c:pt>
              <c:pt idx="142">
                <c:v>0.40627501745444816</c:v>
              </c:pt>
              <c:pt idx="143">
                <c:v>0.21265675060539063</c:v>
              </c:pt>
              <c:pt idx="144">
                <c:v>0.29973023568992208</c:v>
              </c:pt>
              <c:pt idx="145">
                <c:v>0.33869451727825145</c:v>
              </c:pt>
              <c:pt idx="146">
                <c:v>0.67109009148464105</c:v>
              </c:pt>
              <c:pt idx="147">
                <c:v>0.82472241493814713</c:v>
              </c:pt>
              <c:pt idx="148">
                <c:v>1.1796323019753017</c:v>
              </c:pt>
              <c:pt idx="149">
                <c:v>1.2917738660166782</c:v>
              </c:pt>
              <c:pt idx="150">
                <c:v>1.3689827228918503</c:v>
              </c:pt>
              <c:pt idx="151">
                <c:v>1.4053332669360832</c:v>
              </c:pt>
              <c:pt idx="152">
                <c:v>1.4210432045171437</c:v>
              </c:pt>
              <c:pt idx="153">
                <c:v>1.18200783248314</c:v>
              </c:pt>
              <c:pt idx="154">
                <c:v>0.95300163245777969</c:v>
              </c:pt>
              <c:pt idx="155">
                <c:v>0.72542586136575549</c:v>
              </c:pt>
              <c:pt idx="156">
                <c:v>0.79041284221868813</c:v>
              </c:pt>
              <c:pt idx="157">
                <c:v>0.82095517292906584</c:v>
              </c:pt>
              <c:pt idx="158">
                <c:v>1.0104958070338388</c:v>
              </c:pt>
              <c:pt idx="159">
                <c:v>1.1298549967863174</c:v>
              </c:pt>
              <c:pt idx="160">
                <c:v>1.2202172525884545</c:v>
              </c:pt>
              <c:pt idx="161">
                <c:v>1.2266319240290122</c:v>
              </c:pt>
              <c:pt idx="162">
                <c:v>1.2338897602986767</c:v>
              </c:pt>
              <c:pt idx="163">
                <c:v>1.3329195761181432</c:v>
              </c:pt>
              <c:pt idx="164">
                <c:v>1.3749815818906417</c:v>
              </c:pt>
              <c:pt idx="165">
                <c:v>1.3536727770785688</c:v>
              </c:pt>
              <c:pt idx="166">
                <c:v>1.2627301818511516</c:v>
              </c:pt>
              <c:pt idx="167">
                <c:v>1.1831715749985661</c:v>
              </c:pt>
              <c:pt idx="168">
                <c:v>1.2274695727115221</c:v>
              </c:pt>
              <c:pt idx="169">
                <c:v>1.3963701104179633</c:v>
              </c:pt>
              <c:pt idx="170">
                <c:v>1.6071750743424182</c:v>
              </c:pt>
              <c:pt idx="171">
                <c:v>1.8230634892281199</c:v>
              </c:pt>
              <c:pt idx="172">
                <c:v>1.9907543949487234</c:v>
              </c:pt>
              <c:pt idx="173">
                <c:v>2.153703977051344</c:v>
              </c:pt>
              <c:pt idx="174">
                <c:v>2.2209555684318136</c:v>
              </c:pt>
              <c:pt idx="175">
                <c:v>2.1682133444309271</c:v>
              </c:pt>
              <c:pt idx="176">
                <c:v>2.181035359624043</c:v>
              </c:pt>
              <c:pt idx="177">
                <c:v>2.1335911813215662</c:v>
              </c:pt>
              <c:pt idx="178">
                <c:v>2.1079205867005886</c:v>
              </c:pt>
              <c:pt idx="179">
                <c:v>1.9373010862862565</c:v>
              </c:pt>
              <c:pt idx="180">
                <c:v>1.9336207500257643</c:v>
              </c:pt>
              <c:pt idx="181">
                <c:v>1.9167404244469013</c:v>
              </c:pt>
              <c:pt idx="182">
                <c:v>2.0708822727538494</c:v>
              </c:pt>
              <c:pt idx="183">
                <c:v>2.1251449053477716</c:v>
              </c:pt>
              <c:pt idx="184">
                <c:v>2.2956508469526216</c:v>
              </c:pt>
            </c:numLit>
          </c:val>
          <c:smooth val="0"/>
        </c:ser>
        <c:dLbls>
          <c:showLegendKey val="0"/>
          <c:showVal val="0"/>
          <c:showCatName val="0"/>
          <c:showSerName val="1"/>
          <c:showPercent val="0"/>
          <c:showBubbleSize val="0"/>
        </c:dLbls>
        <c:marker val="1"/>
        <c:smooth val="0"/>
        <c:axId val="51331072"/>
        <c:axId val="51332992"/>
      </c:lineChart>
      <c:catAx>
        <c:axId val="5133107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332992"/>
        <c:crosses val="autoZero"/>
        <c:auto val="1"/>
        <c:lblAlgn val="ctr"/>
        <c:lblOffset val="100"/>
        <c:tickLblSkip val="1"/>
        <c:tickMarkSkip val="1"/>
        <c:noMultiLvlLbl val="0"/>
      </c:catAx>
      <c:valAx>
        <c:axId val="5133299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33107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numLit>
          </c:val>
          <c:smooth val="0"/>
        </c:ser>
        <c:dLbls>
          <c:showLegendKey val="0"/>
          <c:showVal val="0"/>
          <c:showCatName val="0"/>
          <c:showSerName val="0"/>
          <c:showPercent val="0"/>
          <c:showBubbleSize val="0"/>
        </c:dLbls>
        <c:marker val="1"/>
        <c:smooth val="0"/>
        <c:axId val="51357184"/>
        <c:axId val="51358720"/>
      </c:lineChart>
      <c:catAx>
        <c:axId val="513571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358720"/>
        <c:crosses val="autoZero"/>
        <c:auto val="1"/>
        <c:lblAlgn val="ctr"/>
        <c:lblOffset val="100"/>
        <c:tickLblSkip val="1"/>
        <c:tickMarkSkip val="1"/>
        <c:noMultiLvlLbl val="0"/>
      </c:catAx>
      <c:valAx>
        <c:axId val="5135872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35718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numLit>
          </c:val>
          <c:smooth val="0"/>
        </c:ser>
        <c:dLbls>
          <c:showLegendKey val="0"/>
          <c:showVal val="0"/>
          <c:showCatName val="0"/>
          <c:showSerName val="0"/>
          <c:showPercent val="0"/>
          <c:showBubbleSize val="0"/>
        </c:dLbls>
        <c:marker val="1"/>
        <c:smooth val="0"/>
        <c:axId val="51189248"/>
        <c:axId val="51190784"/>
      </c:lineChart>
      <c:catAx>
        <c:axId val="511892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190784"/>
        <c:crosses val="autoZero"/>
        <c:auto val="1"/>
        <c:lblAlgn val="ctr"/>
        <c:lblOffset val="100"/>
        <c:tickLblSkip val="6"/>
        <c:tickMarkSkip val="1"/>
        <c:noMultiLvlLbl val="0"/>
      </c:catAx>
      <c:valAx>
        <c:axId val="5119078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18924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numLit>
          </c:val>
          <c:smooth val="0"/>
        </c:ser>
        <c:dLbls>
          <c:showLegendKey val="0"/>
          <c:showVal val="0"/>
          <c:showCatName val="0"/>
          <c:showSerName val="0"/>
          <c:showPercent val="0"/>
          <c:showBubbleSize val="0"/>
        </c:dLbls>
        <c:marker val="1"/>
        <c:smooth val="0"/>
        <c:axId val="51253248"/>
        <c:axId val="5125478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numLit>
          </c:val>
          <c:smooth val="0"/>
        </c:ser>
        <c:dLbls>
          <c:showLegendKey val="0"/>
          <c:showVal val="0"/>
          <c:showCatName val="0"/>
          <c:showSerName val="0"/>
          <c:showPercent val="0"/>
          <c:showBubbleSize val="0"/>
        </c:dLbls>
        <c:marker val="1"/>
        <c:smooth val="0"/>
        <c:axId val="51256320"/>
        <c:axId val="51266304"/>
      </c:lineChart>
      <c:catAx>
        <c:axId val="512532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254784"/>
        <c:crosses val="autoZero"/>
        <c:auto val="1"/>
        <c:lblAlgn val="ctr"/>
        <c:lblOffset val="100"/>
        <c:tickLblSkip val="1"/>
        <c:tickMarkSkip val="1"/>
        <c:noMultiLvlLbl val="0"/>
      </c:catAx>
      <c:valAx>
        <c:axId val="5125478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253248"/>
        <c:crosses val="autoZero"/>
        <c:crossBetween val="between"/>
        <c:majorUnit val="100"/>
        <c:minorUnit val="100"/>
      </c:valAx>
      <c:catAx>
        <c:axId val="51256320"/>
        <c:scaling>
          <c:orientation val="minMax"/>
        </c:scaling>
        <c:delete val="1"/>
        <c:axPos val="b"/>
        <c:numFmt formatCode="0.0" sourceLinked="1"/>
        <c:majorTickMark val="out"/>
        <c:minorTickMark val="none"/>
        <c:tickLblPos val="none"/>
        <c:crossAx val="51266304"/>
        <c:crosses val="autoZero"/>
        <c:auto val="1"/>
        <c:lblAlgn val="ctr"/>
        <c:lblOffset val="100"/>
        <c:noMultiLvlLbl val="0"/>
      </c:catAx>
      <c:valAx>
        <c:axId val="5126630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5125632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strLit>
          </c:cat>
          <c:val>
            <c:numLit>
              <c:formatCode>0.0</c:formatCode>
              <c:ptCount val="185"/>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numLit>
          </c:val>
          <c:smooth val="0"/>
        </c:ser>
        <c:dLbls>
          <c:showLegendKey val="0"/>
          <c:showVal val="0"/>
          <c:showCatName val="0"/>
          <c:showSerName val="0"/>
          <c:showPercent val="0"/>
          <c:showBubbleSize val="0"/>
        </c:dLbls>
        <c:marker val="1"/>
        <c:smooth val="0"/>
        <c:axId val="51727744"/>
        <c:axId val="51745920"/>
      </c:lineChart>
      <c:catAx>
        <c:axId val="517277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745920"/>
        <c:crosses val="autoZero"/>
        <c:auto val="1"/>
        <c:lblAlgn val="ctr"/>
        <c:lblOffset val="100"/>
        <c:tickLblSkip val="1"/>
        <c:tickMarkSkip val="1"/>
        <c:noMultiLvlLbl val="0"/>
      </c:catAx>
      <c:valAx>
        <c:axId val="51745920"/>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72774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2017</c:v>
                  </c:pt>
                  <c:pt idx="8">
                    <c:v>2018</c:v>
                  </c:pt>
                </c:lvl>
              </c:multiLvlStrCache>
            </c:multiLvlStrRef>
          </c:cat>
          <c:val>
            <c:numRef>
              <c:f>'9lay_off'!$E$15:$Q$15</c:f>
              <c:numCache>
                <c:formatCode>#,##0</c:formatCode>
                <c:ptCount val="13"/>
                <c:pt idx="0">
                  <c:v>1001</c:v>
                </c:pt>
                <c:pt idx="1">
                  <c:v>742</c:v>
                </c:pt>
                <c:pt idx="2">
                  <c:v>706</c:v>
                </c:pt>
                <c:pt idx="3">
                  <c:v>378</c:v>
                </c:pt>
                <c:pt idx="4">
                  <c:v>551</c:v>
                </c:pt>
                <c:pt idx="5">
                  <c:v>626</c:v>
                </c:pt>
                <c:pt idx="6">
                  <c:v>931</c:v>
                </c:pt>
                <c:pt idx="7">
                  <c:v>1293</c:v>
                </c:pt>
                <c:pt idx="8">
                  <c:v>1398</c:v>
                </c:pt>
                <c:pt idx="9">
                  <c:v>1461</c:v>
                </c:pt>
                <c:pt idx="10">
                  <c:v>1257</c:v>
                </c:pt>
                <c:pt idx="11">
                  <c:v>1088</c:v>
                </c:pt>
                <c:pt idx="12">
                  <c:v>665</c:v>
                </c:pt>
              </c:numCache>
            </c:numRef>
          </c:val>
        </c:ser>
        <c:dLbls>
          <c:showLegendKey val="0"/>
          <c:showVal val="0"/>
          <c:showCatName val="0"/>
          <c:showSerName val="0"/>
          <c:showPercent val="0"/>
          <c:showBubbleSize val="0"/>
        </c:dLbls>
        <c:gapWidth val="150"/>
        <c:axId val="201173632"/>
        <c:axId val="202649984"/>
      </c:barChart>
      <c:catAx>
        <c:axId val="2011736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2649984"/>
        <c:crosses val="autoZero"/>
        <c:auto val="1"/>
        <c:lblAlgn val="ctr"/>
        <c:lblOffset val="100"/>
        <c:tickLblSkip val="1"/>
        <c:tickMarkSkip val="1"/>
        <c:noMultiLvlLbl val="0"/>
      </c:catAx>
      <c:valAx>
        <c:axId val="2026499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1736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0.74358974358974361</c:v>
                </c:pt>
                <c:pt idx="1">
                  <c:v>0.88461538461538447</c:v>
                </c:pt>
                <c:pt idx="2">
                  <c:v>0.96875</c:v>
                </c:pt>
                <c:pt idx="3">
                  <c:v>1.1111111111111112</c:v>
                </c:pt>
                <c:pt idx="4">
                  <c:v>1.1529411764705884</c:v>
                </c:pt>
                <c:pt idx="5">
                  <c:v>1.1764705882352942</c:v>
                </c:pt>
                <c:pt idx="6">
                  <c:v>1.2340425531914894</c:v>
                </c:pt>
                <c:pt idx="7">
                  <c:v>1.2447552447552448</c:v>
                </c:pt>
                <c:pt idx="8">
                  <c:v>0.8666666666666667</c:v>
                </c:pt>
                <c:pt idx="9">
                  <c:v>1</c:v>
                </c:pt>
                <c:pt idx="10">
                  <c:v>1.0561797752808988</c:v>
                </c:pt>
                <c:pt idx="11">
                  <c:v>1.5337423312883436</c:v>
                </c:pt>
                <c:pt idx="12">
                  <c:v>1.0526315789473684</c:v>
                </c:pt>
                <c:pt idx="13">
                  <c:v>0.9814814814814814</c:v>
                </c:pt>
                <c:pt idx="14">
                  <c:v>1.2376237623762376</c:v>
                </c:pt>
                <c:pt idx="15">
                  <c:v>0.98113207547169823</c:v>
                </c:pt>
                <c:pt idx="16">
                  <c:v>0.84375</c:v>
                </c:pt>
                <c:pt idx="17">
                  <c:v>1.0273972602739727</c:v>
                </c:pt>
              </c:numCache>
            </c:numRef>
          </c:val>
        </c:ser>
        <c:dLbls>
          <c:showLegendKey val="0"/>
          <c:showVal val="0"/>
          <c:showCatName val="0"/>
          <c:showSerName val="0"/>
          <c:showPercent val="0"/>
          <c:showBubbleSize val="0"/>
        </c:dLbls>
        <c:axId val="52149632"/>
        <c:axId val="52151424"/>
      </c:radarChart>
      <c:catAx>
        <c:axId val="5214963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52151424"/>
        <c:crosses val="autoZero"/>
        <c:auto val="0"/>
        <c:lblAlgn val="ctr"/>
        <c:lblOffset val="100"/>
        <c:noMultiLvlLbl val="0"/>
      </c:catAx>
      <c:valAx>
        <c:axId val="5215142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5214963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202676096"/>
        <c:axId val="202677632"/>
      </c:barChart>
      <c:catAx>
        <c:axId val="2026760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2677632"/>
        <c:crosses val="autoZero"/>
        <c:auto val="1"/>
        <c:lblAlgn val="ctr"/>
        <c:lblOffset val="100"/>
        <c:tickLblSkip val="1"/>
        <c:tickMarkSkip val="1"/>
        <c:noMultiLvlLbl val="0"/>
      </c:catAx>
      <c:valAx>
        <c:axId val="2026776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6760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202692480"/>
        <c:axId val="202694016"/>
      </c:barChart>
      <c:catAx>
        <c:axId val="2026924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2694016"/>
        <c:crosses val="autoZero"/>
        <c:auto val="1"/>
        <c:lblAlgn val="ctr"/>
        <c:lblOffset val="100"/>
        <c:tickLblSkip val="1"/>
        <c:tickMarkSkip val="1"/>
        <c:noMultiLvlLbl val="0"/>
      </c:catAx>
      <c:valAx>
        <c:axId val="2026940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6924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01704192"/>
        <c:axId val="201705728"/>
      </c:barChart>
      <c:catAx>
        <c:axId val="201704192"/>
        <c:scaling>
          <c:orientation val="maxMin"/>
        </c:scaling>
        <c:delete val="0"/>
        <c:axPos val="l"/>
        <c:majorTickMark val="none"/>
        <c:minorTickMark val="none"/>
        <c:tickLblPos val="none"/>
        <c:spPr>
          <a:ln w="3175">
            <a:solidFill>
              <a:srgbClr val="333333"/>
            </a:solidFill>
            <a:prstDash val="solid"/>
          </a:ln>
        </c:spPr>
        <c:crossAx val="201705728"/>
        <c:crosses val="autoZero"/>
        <c:auto val="1"/>
        <c:lblAlgn val="ctr"/>
        <c:lblOffset val="100"/>
        <c:tickMarkSkip val="1"/>
        <c:noMultiLvlLbl val="0"/>
      </c:catAx>
      <c:valAx>
        <c:axId val="2017057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170419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01758208"/>
        <c:axId val="201759744"/>
      </c:barChart>
      <c:catAx>
        <c:axId val="201758208"/>
        <c:scaling>
          <c:orientation val="maxMin"/>
        </c:scaling>
        <c:delete val="0"/>
        <c:axPos val="l"/>
        <c:majorTickMark val="none"/>
        <c:minorTickMark val="none"/>
        <c:tickLblPos val="none"/>
        <c:spPr>
          <a:ln w="3175">
            <a:solidFill>
              <a:srgbClr val="333333"/>
            </a:solidFill>
            <a:prstDash val="solid"/>
          </a:ln>
        </c:spPr>
        <c:crossAx val="201759744"/>
        <c:crosses val="autoZero"/>
        <c:auto val="1"/>
        <c:lblAlgn val="ctr"/>
        <c:lblOffset val="100"/>
        <c:tickMarkSkip val="1"/>
        <c:noMultiLvlLbl val="0"/>
      </c:catAx>
      <c:valAx>
        <c:axId val="2017597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17582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3647232"/>
        <c:axId val="203649024"/>
      </c:barChart>
      <c:catAx>
        <c:axId val="203647232"/>
        <c:scaling>
          <c:orientation val="maxMin"/>
        </c:scaling>
        <c:delete val="0"/>
        <c:axPos val="l"/>
        <c:majorTickMark val="none"/>
        <c:minorTickMark val="none"/>
        <c:tickLblPos val="none"/>
        <c:spPr>
          <a:ln w="3175">
            <a:solidFill>
              <a:srgbClr val="333333"/>
            </a:solidFill>
            <a:prstDash val="solid"/>
          </a:ln>
        </c:spPr>
        <c:crossAx val="203649024"/>
        <c:crosses val="autoZero"/>
        <c:auto val="1"/>
        <c:lblAlgn val="ctr"/>
        <c:lblOffset val="100"/>
        <c:tickMarkSkip val="1"/>
        <c:noMultiLvlLbl val="0"/>
      </c:catAx>
      <c:valAx>
        <c:axId val="203649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36472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3656192"/>
        <c:axId val="203666176"/>
      </c:barChart>
      <c:catAx>
        <c:axId val="203656192"/>
        <c:scaling>
          <c:orientation val="maxMin"/>
        </c:scaling>
        <c:delete val="0"/>
        <c:axPos val="l"/>
        <c:majorTickMark val="none"/>
        <c:minorTickMark val="none"/>
        <c:tickLblPos val="none"/>
        <c:spPr>
          <a:ln w="3175">
            <a:solidFill>
              <a:srgbClr val="333333"/>
            </a:solidFill>
            <a:prstDash val="solid"/>
          </a:ln>
        </c:spPr>
        <c:crossAx val="203666176"/>
        <c:crosses val="autoZero"/>
        <c:auto val="1"/>
        <c:lblAlgn val="ctr"/>
        <c:lblOffset val="100"/>
        <c:tickMarkSkip val="1"/>
        <c:noMultiLvlLbl val="0"/>
      </c:catAx>
      <c:valAx>
        <c:axId val="2036661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365619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14.913340492810701</c:v>
                </c:pt>
                <c:pt idx="1">
                  <c:v>5.1519731318220074</c:v>
                </c:pt>
                <c:pt idx="2">
                  <c:v>4.6630618059189333</c:v>
                </c:pt>
                <c:pt idx="3">
                  <c:v>3.6644053423786183</c:v>
                </c:pt>
                <c:pt idx="4">
                  <c:v>3.5094025927340455</c:v>
                </c:pt>
                <c:pt idx="5" formatCode="0.00">
                  <c:v>-10.600295227160906</c:v>
                </c:pt>
                <c:pt idx="6" formatCode="0.00">
                  <c:v>-3.9392736654098148</c:v>
                </c:pt>
                <c:pt idx="7" formatCode="0.00">
                  <c:v>-3.2122875088426373</c:v>
                </c:pt>
                <c:pt idx="8" formatCode="0.00">
                  <c:v>-2.5304868746249487</c:v>
                </c:pt>
                <c:pt idx="9" formatCode="0.00">
                  <c:v>-2.4102009207985997</c:v>
                </c:pt>
              </c:numCache>
            </c:numRef>
          </c:val>
        </c:ser>
        <c:dLbls>
          <c:showLegendKey val="0"/>
          <c:showVal val="0"/>
          <c:showCatName val="0"/>
          <c:showSerName val="0"/>
          <c:showPercent val="0"/>
          <c:showBubbleSize val="0"/>
        </c:dLbls>
        <c:gapWidth val="80"/>
        <c:axId val="203677696"/>
        <c:axId val="203679232"/>
      </c:barChart>
      <c:catAx>
        <c:axId val="203677696"/>
        <c:scaling>
          <c:orientation val="maxMin"/>
        </c:scaling>
        <c:delete val="0"/>
        <c:axPos val="l"/>
        <c:majorTickMark val="none"/>
        <c:minorTickMark val="none"/>
        <c:tickLblPos val="none"/>
        <c:crossAx val="203679232"/>
        <c:crossesAt val="0"/>
        <c:auto val="1"/>
        <c:lblAlgn val="ctr"/>
        <c:lblOffset val="100"/>
        <c:tickMarkSkip val="1"/>
        <c:noMultiLvlLbl val="0"/>
      </c:catAx>
      <c:valAx>
        <c:axId val="203679232"/>
        <c:scaling>
          <c:orientation val="minMax"/>
        </c:scaling>
        <c:delete val="0"/>
        <c:axPos val="t"/>
        <c:numFmt formatCode="0.0" sourceLinked="1"/>
        <c:majorTickMark val="none"/>
        <c:minorTickMark val="none"/>
        <c:tickLblPos val="none"/>
        <c:spPr>
          <a:ln w="9525">
            <a:noFill/>
          </a:ln>
        </c:spPr>
        <c:crossAx val="20367769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95060" y="0"/>
          <a:ext cx="67720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25817" y="0"/>
          <a:ext cx="588029" cy="1824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261" y="0"/>
          <a:ext cx="604594" cy="1824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428" t="s">
        <v>426</v>
      </c>
      <c r="D4" s="1428"/>
      <c r="E4" s="1428"/>
      <c r="F4" s="1428"/>
      <c r="G4" s="980"/>
      <c r="H4" s="260"/>
      <c r="I4" s="260"/>
      <c r="J4" s="262" t="s">
        <v>35</v>
      </c>
      <c r="K4" s="258"/>
      <c r="L4" s="280"/>
    </row>
    <row r="5" spans="1:12" s="137" customFormat="1" ht="12.75" customHeight="1" x14ac:dyDescent="0.2">
      <c r="A5" s="282"/>
      <c r="B5" s="1435"/>
      <c r="C5" s="1435"/>
      <c r="D5" s="1435"/>
      <c r="E5" s="1435"/>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433" t="s">
        <v>32</v>
      </c>
      <c r="D20" s="1434"/>
      <c r="E20" s="789">
        <v>6</v>
      </c>
      <c r="F20" s="277"/>
      <c r="G20" s="263"/>
      <c r="H20" s="263"/>
      <c r="I20" s="263"/>
      <c r="J20" s="264"/>
      <c r="K20" s="265"/>
      <c r="L20" s="280"/>
    </row>
    <row r="21" spans="1:12" x14ac:dyDescent="0.2">
      <c r="A21" s="280"/>
      <c r="B21" s="293"/>
      <c r="C21" s="1432" t="s">
        <v>2</v>
      </c>
      <c r="D21" s="1432"/>
      <c r="E21" s="788">
        <v>6</v>
      </c>
      <c r="F21" s="277"/>
      <c r="G21" s="263"/>
      <c r="H21" s="263"/>
      <c r="I21" s="263"/>
      <c r="J21" s="264"/>
      <c r="K21" s="265"/>
      <c r="L21" s="280"/>
    </row>
    <row r="22" spans="1:12" x14ac:dyDescent="0.2">
      <c r="A22" s="280"/>
      <c r="B22" s="293"/>
      <c r="C22" s="1432" t="s">
        <v>13</v>
      </c>
      <c r="D22" s="1432"/>
      <c r="E22" s="788">
        <v>7</v>
      </c>
      <c r="F22" s="277"/>
      <c r="G22" s="263"/>
      <c r="H22" s="263"/>
      <c r="I22" s="263"/>
      <c r="J22" s="264"/>
      <c r="K22" s="265"/>
      <c r="L22" s="280"/>
    </row>
    <row r="23" spans="1:12" x14ac:dyDescent="0.2">
      <c r="A23" s="280"/>
      <c r="B23" s="293"/>
      <c r="C23" s="1432" t="s">
        <v>7</v>
      </c>
      <c r="D23" s="1432"/>
      <c r="E23" s="788">
        <v>8</v>
      </c>
      <c r="F23" s="277"/>
      <c r="G23" s="263"/>
      <c r="H23" s="263"/>
      <c r="I23" s="263"/>
      <c r="J23" s="264"/>
      <c r="K23" s="265"/>
      <c r="L23" s="280"/>
    </row>
    <row r="24" spans="1:12" x14ac:dyDescent="0.2">
      <c r="A24" s="280"/>
      <c r="B24" s="294"/>
      <c r="C24" s="1432" t="s">
        <v>401</v>
      </c>
      <c r="D24" s="1432"/>
      <c r="E24" s="788">
        <v>9</v>
      </c>
      <c r="F24" s="277"/>
      <c r="G24" s="267"/>
      <c r="H24" s="263"/>
      <c r="I24" s="263"/>
      <c r="J24" s="264"/>
      <c r="K24" s="265"/>
      <c r="L24" s="280"/>
    </row>
    <row r="25" spans="1:12" ht="22.5" customHeight="1" x14ac:dyDescent="0.2">
      <c r="A25" s="280"/>
      <c r="B25" s="283"/>
      <c r="C25" s="1429" t="s">
        <v>28</v>
      </c>
      <c r="D25" s="1429"/>
      <c r="E25" s="788">
        <v>10</v>
      </c>
      <c r="F25" s="277"/>
      <c r="G25" s="263"/>
      <c r="H25" s="263"/>
      <c r="I25" s="263"/>
      <c r="J25" s="264"/>
      <c r="K25" s="265"/>
      <c r="L25" s="280"/>
    </row>
    <row r="26" spans="1:12" x14ac:dyDescent="0.2">
      <c r="A26" s="280"/>
      <c r="B26" s="283"/>
      <c r="C26" s="1432" t="s">
        <v>25</v>
      </c>
      <c r="D26" s="1432"/>
      <c r="E26" s="788">
        <v>11</v>
      </c>
      <c r="F26" s="277"/>
      <c r="G26" s="263"/>
      <c r="H26" s="263"/>
      <c r="I26" s="263"/>
      <c r="J26" s="264"/>
      <c r="K26" s="265"/>
      <c r="L26" s="280"/>
    </row>
    <row r="27" spans="1:12" ht="12.75" customHeight="1" thickBot="1" x14ac:dyDescent="0.25">
      <c r="A27" s="280"/>
      <c r="B27" s="277"/>
      <c r="C27" s="285"/>
      <c r="D27" s="285"/>
      <c r="E27" s="788"/>
      <c r="F27" s="277"/>
      <c r="G27" s="263"/>
      <c r="H27" s="1436">
        <v>43252</v>
      </c>
      <c r="I27" s="1437"/>
      <c r="J27" s="1437"/>
      <c r="K27" s="267"/>
      <c r="L27" s="280"/>
    </row>
    <row r="28" spans="1:12" ht="13.5" customHeight="1" thickBot="1" x14ac:dyDescent="0.25">
      <c r="A28" s="280"/>
      <c r="B28" s="379"/>
      <c r="C28" s="1441" t="s">
        <v>12</v>
      </c>
      <c r="D28" s="1434"/>
      <c r="E28" s="789">
        <v>12</v>
      </c>
      <c r="F28" s="277"/>
      <c r="G28" s="263"/>
      <c r="H28" s="1437"/>
      <c r="I28" s="1437"/>
      <c r="J28" s="1437"/>
      <c r="K28" s="267"/>
      <c r="L28" s="280"/>
    </row>
    <row r="29" spans="1:12" ht="12.75" hidden="1" customHeight="1" x14ac:dyDescent="0.2">
      <c r="A29" s="280"/>
      <c r="B29" s="278"/>
      <c r="C29" s="1432" t="s">
        <v>45</v>
      </c>
      <c r="D29" s="1432"/>
      <c r="E29" s="788">
        <v>12</v>
      </c>
      <c r="F29" s="277"/>
      <c r="G29" s="263"/>
      <c r="H29" s="1437"/>
      <c r="I29" s="1437"/>
      <c r="J29" s="1437"/>
      <c r="K29" s="267"/>
      <c r="L29" s="280"/>
    </row>
    <row r="30" spans="1:12" ht="22.5" customHeight="1" x14ac:dyDescent="0.2">
      <c r="A30" s="280"/>
      <c r="B30" s="278"/>
      <c r="C30" s="1440" t="s">
        <v>403</v>
      </c>
      <c r="D30" s="1440"/>
      <c r="E30" s="788">
        <v>12</v>
      </c>
      <c r="F30" s="277"/>
      <c r="G30" s="263"/>
      <c r="H30" s="1437"/>
      <c r="I30" s="1437"/>
      <c r="J30" s="1437"/>
      <c r="K30" s="267"/>
      <c r="L30" s="280"/>
    </row>
    <row r="31" spans="1:12" ht="12.75" customHeight="1" thickBot="1" x14ac:dyDescent="0.25">
      <c r="A31" s="280"/>
      <c r="B31" s="283"/>
      <c r="C31" s="292"/>
      <c r="D31" s="292"/>
      <c r="E31" s="790"/>
      <c r="F31" s="277"/>
      <c r="G31" s="263"/>
      <c r="H31" s="1437"/>
      <c r="I31" s="1437"/>
      <c r="J31" s="1437"/>
      <c r="K31" s="267"/>
      <c r="L31" s="280"/>
    </row>
    <row r="32" spans="1:12" ht="13.5" customHeight="1" thickBot="1" x14ac:dyDescent="0.25">
      <c r="A32" s="280"/>
      <c r="B32" s="300"/>
      <c r="C32" s="286" t="s">
        <v>11</v>
      </c>
      <c r="D32" s="286"/>
      <c r="E32" s="789">
        <v>13</v>
      </c>
      <c r="F32" s="277"/>
      <c r="G32" s="263"/>
      <c r="H32" s="1437"/>
      <c r="I32" s="1437"/>
      <c r="J32" s="1437"/>
      <c r="K32" s="267"/>
      <c r="L32" s="280"/>
    </row>
    <row r="33" spans="1:12" ht="12.75" customHeight="1" x14ac:dyDescent="0.2">
      <c r="A33" s="280"/>
      <c r="B33" s="278"/>
      <c r="C33" s="1430" t="s">
        <v>18</v>
      </c>
      <c r="D33" s="1430"/>
      <c r="E33" s="788">
        <v>13</v>
      </c>
      <c r="F33" s="277"/>
      <c r="G33" s="263"/>
      <c r="H33" s="1437"/>
      <c r="I33" s="1437"/>
      <c r="J33" s="1437"/>
      <c r="K33" s="267"/>
      <c r="L33" s="280"/>
    </row>
    <row r="34" spans="1:12" ht="12.75" customHeight="1" x14ac:dyDescent="0.2">
      <c r="A34" s="280"/>
      <c r="B34" s="278"/>
      <c r="C34" s="1431" t="s">
        <v>8</v>
      </c>
      <c r="D34" s="1431"/>
      <c r="E34" s="788">
        <v>14</v>
      </c>
      <c r="F34" s="277"/>
      <c r="G34" s="263"/>
      <c r="H34" s="268"/>
      <c r="I34" s="268"/>
      <c r="J34" s="268"/>
      <c r="K34" s="267"/>
      <c r="L34" s="280"/>
    </row>
    <row r="35" spans="1:12" ht="12.75" customHeight="1" x14ac:dyDescent="0.2">
      <c r="A35" s="280"/>
      <c r="B35" s="278"/>
      <c r="C35" s="1431" t="s">
        <v>26</v>
      </c>
      <c r="D35" s="1431"/>
      <c r="E35" s="788">
        <v>14</v>
      </c>
      <c r="F35" s="277"/>
      <c r="G35" s="263"/>
      <c r="H35" s="268"/>
      <c r="I35" s="268"/>
      <c r="J35" s="268"/>
      <c r="K35" s="267"/>
      <c r="L35" s="280"/>
    </row>
    <row r="36" spans="1:12" ht="12.75" customHeight="1" x14ac:dyDescent="0.2">
      <c r="A36" s="280"/>
      <c r="B36" s="278"/>
      <c r="C36" s="1431" t="s">
        <v>6</v>
      </c>
      <c r="D36" s="1431"/>
      <c r="E36" s="788">
        <v>15</v>
      </c>
      <c r="F36" s="277"/>
      <c r="G36" s="263"/>
      <c r="H36" s="268"/>
      <c r="I36" s="268"/>
      <c r="J36" s="268"/>
      <c r="K36" s="267"/>
      <c r="L36" s="280"/>
    </row>
    <row r="37" spans="1:12" ht="12.75" customHeight="1" x14ac:dyDescent="0.2">
      <c r="A37" s="280"/>
      <c r="B37" s="278"/>
      <c r="C37" s="1430" t="s">
        <v>49</v>
      </c>
      <c r="D37" s="1430"/>
      <c r="E37" s="788">
        <v>16</v>
      </c>
      <c r="F37" s="277"/>
      <c r="G37" s="263"/>
      <c r="H37" s="268"/>
      <c r="I37" s="268"/>
      <c r="J37" s="268"/>
      <c r="K37" s="267"/>
      <c r="L37" s="280"/>
    </row>
    <row r="38" spans="1:12" ht="12.75" customHeight="1" x14ac:dyDescent="0.2">
      <c r="A38" s="280"/>
      <c r="B38" s="284"/>
      <c r="C38" s="1431" t="s">
        <v>14</v>
      </c>
      <c r="D38" s="1431"/>
      <c r="E38" s="788">
        <v>16</v>
      </c>
      <c r="F38" s="277"/>
      <c r="G38" s="263"/>
      <c r="H38" s="263"/>
      <c r="I38" s="263"/>
      <c r="J38" s="264"/>
      <c r="K38" s="265"/>
      <c r="L38" s="280"/>
    </row>
    <row r="39" spans="1:12" ht="12.75" customHeight="1" x14ac:dyDescent="0.2">
      <c r="A39" s="280"/>
      <c r="B39" s="278"/>
      <c r="C39" s="1432" t="s">
        <v>31</v>
      </c>
      <c r="D39" s="1432"/>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438" t="s">
        <v>29</v>
      </c>
      <c r="D41" s="1434"/>
      <c r="E41" s="789">
        <v>18</v>
      </c>
      <c r="F41" s="277"/>
      <c r="G41" s="263"/>
      <c r="H41" s="263"/>
      <c r="I41" s="263"/>
      <c r="J41" s="269"/>
      <c r="K41" s="269"/>
      <c r="L41" s="280"/>
    </row>
    <row r="42" spans="1:12" x14ac:dyDescent="0.2">
      <c r="A42" s="280"/>
      <c r="B42" s="280"/>
      <c r="C42" s="1432" t="s">
        <v>30</v>
      </c>
      <c r="D42" s="1432"/>
      <c r="E42" s="788">
        <v>18</v>
      </c>
      <c r="F42" s="277"/>
      <c r="G42" s="263"/>
      <c r="H42" s="263"/>
      <c r="I42" s="263"/>
      <c r="J42" s="270"/>
      <c r="K42" s="270"/>
      <c r="L42" s="280"/>
    </row>
    <row r="43" spans="1:12" x14ac:dyDescent="0.2">
      <c r="A43" s="280"/>
      <c r="B43" s="284"/>
      <c r="C43" s="1432" t="s">
        <v>0</v>
      </c>
      <c r="D43" s="1432"/>
      <c r="E43" s="788">
        <v>19</v>
      </c>
      <c r="F43" s="277"/>
      <c r="G43" s="263"/>
      <c r="H43" s="263"/>
      <c r="I43" s="263"/>
      <c r="J43" s="271"/>
      <c r="K43" s="272"/>
      <c r="L43" s="280"/>
    </row>
    <row r="44" spans="1:12" x14ac:dyDescent="0.2">
      <c r="A44" s="280"/>
      <c r="B44" s="284"/>
      <c r="C44" s="1432" t="s">
        <v>16</v>
      </c>
      <c r="D44" s="1432"/>
      <c r="E44" s="788">
        <v>19</v>
      </c>
      <c r="F44" s="277"/>
      <c r="G44" s="263"/>
      <c r="H44" s="263"/>
      <c r="I44" s="263"/>
      <c r="J44" s="271"/>
      <c r="K44" s="272"/>
      <c r="L44" s="280"/>
    </row>
    <row r="45" spans="1:12" x14ac:dyDescent="0.2">
      <c r="A45" s="280"/>
      <c r="B45" s="284"/>
      <c r="C45" s="1432" t="s">
        <v>1</v>
      </c>
      <c r="D45" s="1432"/>
      <c r="E45" s="791">
        <v>19</v>
      </c>
      <c r="F45" s="287"/>
      <c r="G45" s="273"/>
      <c r="H45" s="274"/>
      <c r="I45" s="273"/>
      <c r="J45" s="273"/>
      <c r="K45" s="273"/>
      <c r="L45" s="280"/>
    </row>
    <row r="46" spans="1:12" x14ac:dyDescent="0.2">
      <c r="A46" s="280"/>
      <c r="B46" s="284"/>
      <c r="C46" s="1432" t="s">
        <v>22</v>
      </c>
      <c r="D46" s="1432"/>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433" t="s">
        <v>38</v>
      </c>
      <c r="D48" s="1434"/>
      <c r="E48" s="787">
        <v>20</v>
      </c>
      <c r="F48" s="279"/>
      <c r="G48" s="271"/>
      <c r="H48" s="274"/>
      <c r="I48" s="271"/>
      <c r="J48" s="271"/>
      <c r="K48" s="272"/>
      <c r="L48" s="280"/>
    </row>
    <row r="49" spans="1:12" x14ac:dyDescent="0.2">
      <c r="A49" s="280"/>
      <c r="B49" s="280"/>
      <c r="C49" s="1432" t="s">
        <v>47</v>
      </c>
      <c r="D49" s="1432"/>
      <c r="E49" s="791">
        <v>20</v>
      </c>
      <c r="F49" s="279"/>
      <c r="G49" s="271"/>
      <c r="H49" s="274"/>
      <c r="I49" s="271"/>
      <c r="J49" s="271"/>
      <c r="K49" s="272"/>
      <c r="L49" s="280"/>
    </row>
    <row r="50" spans="1:12" ht="12.75" customHeight="1" x14ac:dyDescent="0.2">
      <c r="A50" s="280"/>
      <c r="B50" s="283"/>
      <c r="C50" s="1429" t="s">
        <v>411</v>
      </c>
      <c r="D50" s="1429"/>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74">
        <v>43280</v>
      </c>
      <c r="E57" s="857"/>
      <c r="F57" s="781"/>
      <c r="G57" s="271"/>
      <c r="H57" s="274"/>
      <c r="I57" s="271"/>
      <c r="J57" s="271"/>
      <c r="K57" s="272"/>
      <c r="L57" s="280"/>
    </row>
    <row r="58" spans="1:12" ht="22.5" customHeight="1" x14ac:dyDescent="0.2">
      <c r="A58" s="280"/>
      <c r="B58" s="783" t="s">
        <v>382</v>
      </c>
      <c r="C58" s="364"/>
      <c r="D58" s="974">
        <v>43280</v>
      </c>
      <c r="E58" s="857"/>
      <c r="F58" s="365"/>
      <c r="G58" s="271"/>
      <c r="H58" s="274"/>
      <c r="I58" s="271"/>
      <c r="J58" s="271"/>
      <c r="K58" s="272"/>
      <c r="L58" s="280"/>
    </row>
    <row r="59" spans="1:12" s="137" customFormat="1" ht="28.5" customHeight="1" x14ac:dyDescent="0.2">
      <c r="A59" s="282"/>
      <c r="B59" s="1439"/>
      <c r="C59" s="1439"/>
      <c r="D59" s="1439"/>
      <c r="E59" s="792"/>
      <c r="F59" s="278"/>
      <c r="G59" s="275"/>
      <c r="H59" s="275"/>
      <c r="I59" s="275"/>
      <c r="J59" s="275"/>
      <c r="K59" s="275"/>
      <c r="L59" s="282"/>
    </row>
    <row r="60" spans="1:12" ht="7.5" customHeight="1" x14ac:dyDescent="0.2">
      <c r="A60" s="280"/>
      <c r="B60" s="1439"/>
      <c r="C60" s="1439"/>
      <c r="D60" s="1439"/>
      <c r="E60" s="796"/>
      <c r="F60" s="281"/>
      <c r="G60" s="281"/>
      <c r="H60" s="281"/>
      <c r="I60" s="281"/>
      <c r="J60" s="281"/>
      <c r="K60" s="281"/>
      <c r="L60" s="281"/>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M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3" x14ac:dyDescent="0.2">
      <c r="A1" s="403"/>
      <c r="B1" s="573"/>
      <c r="C1" s="1548"/>
      <c r="D1" s="1548"/>
      <c r="E1" s="994"/>
      <c r="F1" s="407"/>
      <c r="G1" s="407"/>
      <c r="H1" s="1077"/>
      <c r="I1" s="1078" t="s">
        <v>477</v>
      </c>
      <c r="J1" s="1078"/>
      <c r="K1" s="1078"/>
      <c r="L1" s="403"/>
    </row>
    <row r="2" spans="1:13" ht="6" customHeight="1" x14ac:dyDescent="0.2">
      <c r="A2" s="403"/>
      <c r="B2" s="995"/>
      <c r="C2" s="996"/>
      <c r="D2" s="996"/>
      <c r="E2" s="996"/>
      <c r="F2" s="574"/>
      <c r="G2" s="574"/>
      <c r="H2" s="413"/>
      <c r="I2" s="413"/>
      <c r="J2" s="1549" t="s">
        <v>70</v>
      </c>
      <c r="K2" s="413"/>
      <c r="L2" s="403"/>
    </row>
    <row r="3" spans="1:13" ht="13.5" thickBot="1" x14ac:dyDescent="0.25">
      <c r="A3" s="403"/>
      <c r="B3" s="466"/>
      <c r="C3" s="413"/>
      <c r="D3" s="413"/>
      <c r="E3" s="413"/>
      <c r="F3" s="413"/>
      <c r="G3" s="413"/>
      <c r="H3" s="413"/>
      <c r="I3" s="413"/>
      <c r="J3" s="1550"/>
      <c r="K3" s="750"/>
      <c r="L3" s="403"/>
    </row>
    <row r="4" spans="1:13" ht="15" thickBot="1" x14ac:dyDescent="0.25">
      <c r="A4" s="403"/>
      <c r="B4" s="466"/>
      <c r="C4" s="1551" t="s">
        <v>480</v>
      </c>
      <c r="D4" s="1552"/>
      <c r="E4" s="1552"/>
      <c r="F4" s="1552"/>
      <c r="G4" s="1552"/>
      <c r="H4" s="1552"/>
      <c r="I4" s="1552"/>
      <c r="J4" s="1553"/>
      <c r="K4" s="413"/>
      <c r="L4" s="403"/>
      <c r="M4" s="998"/>
    </row>
    <row r="5" spans="1:13" ht="7.5" customHeight="1" x14ac:dyDescent="0.2">
      <c r="A5" s="403"/>
      <c r="B5" s="466"/>
      <c r="C5" s="1079" t="s">
        <v>78</v>
      </c>
      <c r="D5" s="413"/>
      <c r="E5" s="413"/>
      <c r="F5" s="413"/>
      <c r="G5" s="413"/>
      <c r="H5" s="413"/>
      <c r="I5" s="413"/>
      <c r="J5" s="750"/>
      <c r="K5" s="413"/>
      <c r="L5" s="403"/>
      <c r="M5" s="998"/>
    </row>
    <row r="6" spans="1:13" s="417" customFormat="1" ht="22.5" customHeight="1" x14ac:dyDescent="0.2">
      <c r="A6" s="415"/>
      <c r="B6" s="567"/>
      <c r="C6" s="1554">
        <v>2015</v>
      </c>
      <c r="D6" s="1555"/>
      <c r="E6" s="576"/>
      <c r="F6" s="1558" t="s">
        <v>383</v>
      </c>
      <c r="G6" s="1558"/>
      <c r="H6" s="1559" t="s">
        <v>431</v>
      </c>
      <c r="I6" s="1558"/>
      <c r="J6" s="1560" t="s">
        <v>432</v>
      </c>
      <c r="K6" s="411"/>
      <c r="L6" s="415"/>
      <c r="M6" s="998"/>
    </row>
    <row r="7" spans="1:13" s="417" customFormat="1" ht="32.25" customHeight="1" x14ac:dyDescent="0.2">
      <c r="A7" s="415"/>
      <c r="B7" s="567"/>
      <c r="C7" s="1556"/>
      <c r="D7" s="1557"/>
      <c r="E7" s="576"/>
      <c r="F7" s="999" t="s">
        <v>433</v>
      </c>
      <c r="G7" s="999" t="s">
        <v>434</v>
      </c>
      <c r="H7" s="1000" t="s">
        <v>433</v>
      </c>
      <c r="I7" s="1001" t="s">
        <v>435</v>
      </c>
      <c r="J7" s="1561"/>
      <c r="K7" s="411"/>
      <c r="L7" s="415"/>
      <c r="M7" s="998"/>
    </row>
    <row r="8" spans="1:13" s="417" customFormat="1" ht="18.75" customHeight="1" x14ac:dyDescent="0.2">
      <c r="A8" s="415"/>
      <c r="B8" s="567"/>
      <c r="C8" s="1545" t="s">
        <v>68</v>
      </c>
      <c r="D8" s="1545"/>
      <c r="E8" s="1002"/>
      <c r="F8" s="1003">
        <v>45317</v>
      </c>
      <c r="G8" s="1004">
        <v>18.317744165177814</v>
      </c>
      <c r="H8" s="1005">
        <v>881024</v>
      </c>
      <c r="I8" s="1006">
        <v>32.781776061546203</v>
      </c>
      <c r="J8" s="1006">
        <v>28.724645412612386</v>
      </c>
      <c r="K8" s="836"/>
      <c r="L8" s="415"/>
    </row>
    <row r="9" spans="1:13" s="417" customFormat="1" ht="17.25" customHeight="1" x14ac:dyDescent="0.2">
      <c r="A9" s="415"/>
      <c r="B9" s="567"/>
      <c r="C9" s="1086" t="s">
        <v>350</v>
      </c>
      <c r="D9" s="1087"/>
      <c r="E9" s="1087"/>
      <c r="F9" s="1088">
        <v>1415</v>
      </c>
      <c r="G9" s="1089">
        <v>11.416814587703728</v>
      </c>
      <c r="H9" s="1090">
        <v>8093</v>
      </c>
      <c r="I9" s="1091">
        <v>13.273305779702158</v>
      </c>
      <c r="J9" s="1091">
        <v>23.113554924008366</v>
      </c>
      <c r="K9" s="1092"/>
      <c r="L9" s="415"/>
    </row>
    <row r="10" spans="1:13" s="839" customFormat="1" ht="17.25" customHeight="1" x14ac:dyDescent="0.2">
      <c r="A10" s="837"/>
      <c r="B10" s="838"/>
      <c r="C10" s="1086" t="s">
        <v>351</v>
      </c>
      <c r="D10" s="1093"/>
      <c r="E10" s="1093"/>
      <c r="F10" s="1088">
        <v>164</v>
      </c>
      <c r="G10" s="1089">
        <v>30.483271375464682</v>
      </c>
      <c r="H10" s="1090">
        <v>3300</v>
      </c>
      <c r="I10" s="1091">
        <v>38.919683924991155</v>
      </c>
      <c r="J10" s="1091">
        <v>24.583333333333247</v>
      </c>
      <c r="K10" s="1045"/>
      <c r="L10" s="837"/>
    </row>
    <row r="11" spans="1:13" s="839" customFormat="1" ht="17.25" customHeight="1" x14ac:dyDescent="0.2">
      <c r="A11" s="837"/>
      <c r="B11" s="838"/>
      <c r="C11" s="1086" t="s">
        <v>352</v>
      </c>
      <c r="D11" s="1093"/>
      <c r="E11" s="1093"/>
      <c r="F11" s="1088">
        <v>6634</v>
      </c>
      <c r="G11" s="1089">
        <v>21.226083061368143</v>
      </c>
      <c r="H11" s="1090">
        <v>198406</v>
      </c>
      <c r="I11" s="1091">
        <v>33.168388004908238</v>
      </c>
      <c r="J11" s="1091">
        <v>28.168039273005903</v>
      </c>
      <c r="K11" s="1045"/>
      <c r="L11" s="837"/>
    </row>
    <row r="12" spans="1:13" s="417" customFormat="1" ht="24" customHeight="1" x14ac:dyDescent="0.2">
      <c r="A12" s="415"/>
      <c r="B12" s="567"/>
      <c r="C12" s="1094"/>
      <c r="D12" s="1095" t="s">
        <v>436</v>
      </c>
      <c r="E12" s="1095"/>
      <c r="F12" s="1096">
        <v>1154</v>
      </c>
      <c r="G12" s="1097">
        <v>20.79653991710218</v>
      </c>
      <c r="H12" s="1098">
        <v>32662</v>
      </c>
      <c r="I12" s="1099">
        <v>36.49263153190396</v>
      </c>
      <c r="J12" s="1099">
        <v>20.197140407813308</v>
      </c>
      <c r="K12" s="1092"/>
      <c r="L12" s="415"/>
    </row>
    <row r="13" spans="1:13" s="417" customFormat="1" ht="24" customHeight="1" x14ac:dyDescent="0.2">
      <c r="A13" s="415"/>
      <c r="B13" s="567"/>
      <c r="C13" s="1094"/>
      <c r="D13" s="1095" t="s">
        <v>437</v>
      </c>
      <c r="E13" s="1095"/>
      <c r="F13" s="1096">
        <v>928</v>
      </c>
      <c r="G13" s="1097">
        <v>12.85852847443536</v>
      </c>
      <c r="H13" s="1098">
        <v>21907</v>
      </c>
      <c r="I13" s="1099">
        <v>12.930815679654344</v>
      </c>
      <c r="J13" s="1099">
        <v>25.995800429086756</v>
      </c>
      <c r="K13" s="1092"/>
      <c r="L13" s="415"/>
    </row>
    <row r="14" spans="1:13" s="417" customFormat="1" ht="18" customHeight="1" x14ac:dyDescent="0.2">
      <c r="A14" s="415"/>
      <c r="B14" s="567"/>
      <c r="C14" s="1094"/>
      <c r="D14" s="1095" t="s">
        <v>438</v>
      </c>
      <c r="E14" s="1095"/>
      <c r="F14" s="1096">
        <v>315</v>
      </c>
      <c r="G14" s="1097">
        <v>21.472392638036812</v>
      </c>
      <c r="H14" s="1098">
        <v>10108</v>
      </c>
      <c r="I14" s="1099">
        <v>43.744319903059683</v>
      </c>
      <c r="J14" s="1099">
        <v>32.076177285318579</v>
      </c>
      <c r="K14" s="1092"/>
      <c r="L14" s="415"/>
    </row>
    <row r="15" spans="1:13" s="417" customFormat="1" ht="24" customHeight="1" x14ac:dyDescent="0.2">
      <c r="A15" s="415"/>
      <c r="B15" s="567"/>
      <c r="C15" s="1094"/>
      <c r="D15" s="1095" t="s">
        <v>439</v>
      </c>
      <c r="E15" s="1095"/>
      <c r="F15" s="1096">
        <v>218</v>
      </c>
      <c r="G15" s="1097">
        <v>46.581196581196579</v>
      </c>
      <c r="H15" s="1098">
        <v>8257</v>
      </c>
      <c r="I15" s="1099">
        <v>61.426871001339087</v>
      </c>
      <c r="J15" s="1099">
        <v>32.409834080174384</v>
      </c>
      <c r="K15" s="1092"/>
      <c r="L15" s="415"/>
    </row>
    <row r="16" spans="1:13" s="417" customFormat="1" ht="17.25" customHeight="1" x14ac:dyDescent="0.2">
      <c r="A16" s="415"/>
      <c r="B16" s="567"/>
      <c r="C16" s="1094"/>
      <c r="D16" s="1095" t="s">
        <v>394</v>
      </c>
      <c r="E16" s="1095"/>
      <c r="F16" s="1096">
        <v>59</v>
      </c>
      <c r="G16" s="1097">
        <v>65.555555555555557</v>
      </c>
      <c r="H16" s="1098">
        <v>4616</v>
      </c>
      <c r="I16" s="1099">
        <v>69.403097278604719</v>
      </c>
      <c r="J16" s="1099">
        <v>38.040727902946067</v>
      </c>
      <c r="K16" s="1092"/>
      <c r="L16" s="415"/>
    </row>
    <row r="17" spans="1:12" s="417" customFormat="1" ht="17.25" customHeight="1" x14ac:dyDescent="0.2">
      <c r="A17" s="415"/>
      <c r="B17" s="567"/>
      <c r="C17" s="1094"/>
      <c r="D17" s="1095" t="s">
        <v>395</v>
      </c>
      <c r="E17" s="1095"/>
      <c r="F17" s="1096">
        <v>291</v>
      </c>
      <c r="G17" s="1097">
        <v>41.630901287553648</v>
      </c>
      <c r="H17" s="1098">
        <v>13210</v>
      </c>
      <c r="I17" s="1099">
        <v>53.518616051533442</v>
      </c>
      <c r="J17" s="1099">
        <v>26.97411052233161</v>
      </c>
      <c r="K17" s="1092"/>
      <c r="L17" s="415"/>
    </row>
    <row r="18" spans="1:12" s="417" customFormat="1" ht="17.25" customHeight="1" x14ac:dyDescent="0.2">
      <c r="A18" s="415"/>
      <c r="B18" s="567"/>
      <c r="C18" s="1094"/>
      <c r="D18" s="1095" t="s">
        <v>396</v>
      </c>
      <c r="E18" s="1095"/>
      <c r="F18" s="1096">
        <v>471</v>
      </c>
      <c r="G18" s="1097">
        <v>24.685534591194969</v>
      </c>
      <c r="H18" s="1098">
        <v>11013</v>
      </c>
      <c r="I18" s="1099">
        <v>31.24166690306658</v>
      </c>
      <c r="J18" s="1099">
        <v>24.066830109870139</v>
      </c>
      <c r="K18" s="1092"/>
      <c r="L18" s="415"/>
    </row>
    <row r="19" spans="1:12" s="417" customFormat="1" ht="17.25" customHeight="1" x14ac:dyDescent="0.2">
      <c r="A19" s="415"/>
      <c r="B19" s="567"/>
      <c r="C19" s="1094"/>
      <c r="D19" s="1095" t="s">
        <v>440</v>
      </c>
      <c r="E19" s="1095"/>
      <c r="F19" s="1096">
        <v>1363</v>
      </c>
      <c r="G19" s="1097">
        <v>24.369747899159663</v>
      </c>
      <c r="H19" s="1098">
        <v>26553</v>
      </c>
      <c r="I19" s="1099">
        <v>34.632390343154519</v>
      </c>
      <c r="J19" s="1099">
        <v>28.278047678228685</v>
      </c>
      <c r="K19" s="1092"/>
      <c r="L19" s="415"/>
    </row>
    <row r="20" spans="1:12" s="417" customFormat="1" ht="36.75" customHeight="1" x14ac:dyDescent="0.2">
      <c r="A20" s="415"/>
      <c r="B20" s="567"/>
      <c r="C20" s="1094"/>
      <c r="D20" s="1095" t="s">
        <v>441</v>
      </c>
      <c r="E20" s="1095"/>
      <c r="F20" s="1096">
        <v>803</v>
      </c>
      <c r="G20" s="1097">
        <v>30.683989300726022</v>
      </c>
      <c r="H20" s="1098">
        <v>29893</v>
      </c>
      <c r="I20" s="1099">
        <v>45.182207040401444</v>
      </c>
      <c r="J20" s="1099">
        <v>28.998260462315535</v>
      </c>
      <c r="K20" s="1092"/>
      <c r="L20" s="415"/>
    </row>
    <row r="21" spans="1:12" s="417" customFormat="1" ht="23.25" customHeight="1" x14ac:dyDescent="0.2">
      <c r="A21" s="415"/>
      <c r="B21" s="567"/>
      <c r="C21" s="1094"/>
      <c r="D21" s="1095" t="s">
        <v>442</v>
      </c>
      <c r="E21" s="1095"/>
      <c r="F21" s="1096">
        <v>188</v>
      </c>
      <c r="G21" s="1097">
        <v>41.409691629955944</v>
      </c>
      <c r="H21" s="1098">
        <v>21970</v>
      </c>
      <c r="I21" s="1099">
        <v>68.934140754918261</v>
      </c>
      <c r="J21" s="1099">
        <v>41.580109239872449</v>
      </c>
      <c r="K21" s="1092"/>
      <c r="L21" s="415"/>
    </row>
    <row r="22" spans="1:12" s="417" customFormat="1" ht="18" customHeight="1" x14ac:dyDescent="0.2">
      <c r="A22" s="415"/>
      <c r="B22" s="567"/>
      <c r="C22" s="1094"/>
      <c r="D22" s="1100" t="s">
        <v>443</v>
      </c>
      <c r="E22" s="1095"/>
      <c r="F22" s="1096">
        <v>844</v>
      </c>
      <c r="G22" s="1097">
        <v>16.2557781201849</v>
      </c>
      <c r="H22" s="1098">
        <v>18217</v>
      </c>
      <c r="I22" s="1099">
        <v>29.659237068754983</v>
      </c>
      <c r="J22" s="1099">
        <v>24.126145907668956</v>
      </c>
      <c r="K22" s="1092"/>
      <c r="L22" s="415"/>
    </row>
    <row r="23" spans="1:12" s="842" customFormat="1" ht="18" customHeight="1" x14ac:dyDescent="0.2">
      <c r="A23" s="840"/>
      <c r="B23" s="841"/>
      <c r="C23" s="1086" t="s">
        <v>444</v>
      </c>
      <c r="D23" s="1095"/>
      <c r="E23" s="1095"/>
      <c r="F23" s="1101">
        <v>100</v>
      </c>
      <c r="G23" s="1102">
        <v>52.356020942408378</v>
      </c>
      <c r="H23" s="1090">
        <v>5441</v>
      </c>
      <c r="I23" s="1091">
        <v>81.500898741761532</v>
      </c>
      <c r="J23" s="1091">
        <v>31.59639772100698</v>
      </c>
      <c r="K23" s="1092"/>
      <c r="L23" s="840"/>
    </row>
    <row r="24" spans="1:12" s="842" customFormat="1" ht="18" customHeight="1" x14ac:dyDescent="0.2">
      <c r="A24" s="840"/>
      <c r="B24" s="841"/>
      <c r="C24" s="1086" t="s">
        <v>353</v>
      </c>
      <c r="D24" s="1095"/>
      <c r="E24" s="1095"/>
      <c r="F24" s="1101">
        <v>282</v>
      </c>
      <c r="G24" s="1102">
        <v>47.959183673469383</v>
      </c>
      <c r="H24" s="1090">
        <v>11510</v>
      </c>
      <c r="I24" s="1091">
        <v>54.42337699181995</v>
      </c>
      <c r="J24" s="1091">
        <v>26.54526498696794</v>
      </c>
      <c r="K24" s="1092"/>
      <c r="L24" s="840"/>
    </row>
    <row r="25" spans="1:12" s="842" customFormat="1" ht="18" customHeight="1" x14ac:dyDescent="0.2">
      <c r="A25" s="840"/>
      <c r="B25" s="841"/>
      <c r="C25" s="1086" t="s">
        <v>354</v>
      </c>
      <c r="D25" s="1095"/>
      <c r="E25" s="1095"/>
      <c r="F25" s="1101">
        <v>3783</v>
      </c>
      <c r="G25" s="1102">
        <v>15.18362432269717</v>
      </c>
      <c r="H25" s="1090">
        <v>44246</v>
      </c>
      <c r="I25" s="1091">
        <v>22.479639480355846</v>
      </c>
      <c r="J25" s="1091">
        <v>24.274216878361358</v>
      </c>
      <c r="K25" s="1092"/>
      <c r="L25" s="840"/>
    </row>
    <row r="26" spans="1:12" s="842" customFormat="1" ht="18" customHeight="1" x14ac:dyDescent="0.2">
      <c r="A26" s="840"/>
      <c r="B26" s="841"/>
      <c r="C26" s="1103" t="s">
        <v>355</v>
      </c>
      <c r="D26" s="1100"/>
      <c r="E26" s="1100"/>
      <c r="F26" s="1101">
        <v>11492</v>
      </c>
      <c r="G26" s="1102">
        <v>17.153518919322337</v>
      </c>
      <c r="H26" s="1090">
        <v>184933</v>
      </c>
      <c r="I26" s="1091">
        <v>35.554124330715474</v>
      </c>
      <c r="J26" s="1091">
        <v>30.780839547295233</v>
      </c>
      <c r="K26" s="1092"/>
      <c r="L26" s="840"/>
    </row>
    <row r="27" spans="1:12" s="842" customFormat="1" ht="22.5" customHeight="1" x14ac:dyDescent="0.2">
      <c r="A27" s="840"/>
      <c r="B27" s="841"/>
      <c r="C27" s="1104"/>
      <c r="D27" s="1100" t="s">
        <v>445</v>
      </c>
      <c r="E27" s="1100"/>
      <c r="F27" s="1105">
        <v>1932</v>
      </c>
      <c r="G27" s="1106">
        <v>17.463617463617464</v>
      </c>
      <c r="H27" s="1098">
        <v>15893</v>
      </c>
      <c r="I27" s="1099">
        <v>24.055154459731494</v>
      </c>
      <c r="J27" s="1099">
        <v>26.655823318441936</v>
      </c>
      <c r="K27" s="1092"/>
      <c r="L27" s="840"/>
    </row>
    <row r="28" spans="1:12" s="842" customFormat="1" ht="17.25" customHeight="1" x14ac:dyDescent="0.2">
      <c r="A28" s="840"/>
      <c r="B28" s="841"/>
      <c r="C28" s="1104"/>
      <c r="D28" s="1100" t="s">
        <v>446</v>
      </c>
      <c r="E28" s="1100"/>
      <c r="F28" s="1105">
        <v>3909</v>
      </c>
      <c r="G28" s="1106">
        <v>20.720911741319906</v>
      </c>
      <c r="H28" s="1098">
        <v>46035</v>
      </c>
      <c r="I28" s="1099">
        <v>28.231246627091206</v>
      </c>
      <c r="J28" s="1099">
        <v>25.448941023134406</v>
      </c>
      <c r="K28" s="1092"/>
      <c r="L28" s="840"/>
    </row>
    <row r="29" spans="1:12" s="842" customFormat="1" ht="17.25" customHeight="1" x14ac:dyDescent="0.2">
      <c r="A29" s="840"/>
      <c r="B29" s="841"/>
      <c r="C29" s="1104"/>
      <c r="D29" s="1100" t="s">
        <v>447</v>
      </c>
      <c r="E29" s="1100"/>
      <c r="F29" s="1105">
        <v>5651</v>
      </c>
      <c r="G29" s="1106">
        <v>15.24536649850271</v>
      </c>
      <c r="H29" s="1098">
        <v>123005</v>
      </c>
      <c r="I29" s="1099">
        <v>42.268016439184635</v>
      </c>
      <c r="J29" s="1099">
        <v>33.30929637006593</v>
      </c>
      <c r="K29" s="1092"/>
      <c r="L29" s="840"/>
    </row>
    <row r="30" spans="1:12" s="842" customFormat="1" ht="17.25" customHeight="1" x14ac:dyDescent="0.2">
      <c r="A30" s="840"/>
      <c r="B30" s="841"/>
      <c r="C30" s="1103" t="s">
        <v>356</v>
      </c>
      <c r="D30" s="1107"/>
      <c r="E30" s="1107"/>
      <c r="F30" s="1101">
        <v>1856</v>
      </c>
      <c r="G30" s="1102">
        <v>20.751341681574239</v>
      </c>
      <c r="H30" s="1090">
        <v>59926</v>
      </c>
      <c r="I30" s="1091">
        <v>44.786069279922273</v>
      </c>
      <c r="J30" s="1091">
        <v>33.255431699095389</v>
      </c>
      <c r="K30" s="1092"/>
      <c r="L30" s="840"/>
    </row>
    <row r="31" spans="1:12" s="842" customFormat="1" ht="17.25" customHeight="1" x14ac:dyDescent="0.2">
      <c r="A31" s="840"/>
      <c r="B31" s="841"/>
      <c r="C31" s="1103" t="s">
        <v>357</v>
      </c>
      <c r="D31" s="1108"/>
      <c r="E31" s="1108"/>
      <c r="F31" s="1101">
        <v>3343</v>
      </c>
      <c r="G31" s="1102">
        <v>11.150767178118747</v>
      </c>
      <c r="H31" s="1090">
        <v>45847</v>
      </c>
      <c r="I31" s="1091">
        <v>22.708226017355472</v>
      </c>
      <c r="J31" s="1091">
        <v>27.164372805199875</v>
      </c>
      <c r="K31" s="1092"/>
      <c r="L31" s="840"/>
    </row>
    <row r="32" spans="1:12" s="842" customFormat="1" ht="17.25" customHeight="1" x14ac:dyDescent="0.2">
      <c r="A32" s="840"/>
      <c r="B32" s="841"/>
      <c r="C32" s="1103" t="s">
        <v>448</v>
      </c>
      <c r="D32" s="1108"/>
      <c r="E32" s="1108"/>
      <c r="F32" s="1101">
        <v>1018</v>
      </c>
      <c r="G32" s="1102">
        <v>25.399201596806385</v>
      </c>
      <c r="H32" s="1090">
        <v>29639</v>
      </c>
      <c r="I32" s="1091">
        <v>41.03192402469751</v>
      </c>
      <c r="J32" s="1091">
        <v>31.333681973076153</v>
      </c>
      <c r="K32" s="1092"/>
      <c r="L32" s="840"/>
    </row>
    <row r="33" spans="1:13" s="842" customFormat="1" ht="17.25" customHeight="1" x14ac:dyDescent="0.2">
      <c r="A33" s="840"/>
      <c r="B33" s="841"/>
      <c r="C33" s="1103" t="s">
        <v>358</v>
      </c>
      <c r="D33" s="1109"/>
      <c r="E33" s="1109"/>
      <c r="F33" s="1101">
        <v>986</v>
      </c>
      <c r="G33" s="1102">
        <v>31.816715069377217</v>
      </c>
      <c r="H33" s="1090">
        <v>59588</v>
      </c>
      <c r="I33" s="1091">
        <v>75.146287328490715</v>
      </c>
      <c r="J33" s="1091">
        <v>29.250738403705267</v>
      </c>
      <c r="K33" s="1092"/>
      <c r="L33" s="840">
        <v>607</v>
      </c>
    </row>
    <row r="34" spans="1:13" s="842" customFormat="1" ht="17.25" customHeight="1" x14ac:dyDescent="0.2">
      <c r="A34" s="840"/>
      <c r="B34" s="841"/>
      <c r="C34" s="1103" t="s">
        <v>359</v>
      </c>
      <c r="D34" s="1110"/>
      <c r="E34" s="1110"/>
      <c r="F34" s="1101">
        <v>705</v>
      </c>
      <c r="G34" s="1102">
        <v>12.591534202536167</v>
      </c>
      <c r="H34" s="1090">
        <v>3063</v>
      </c>
      <c r="I34" s="1091">
        <v>14.874708624708624</v>
      </c>
      <c r="J34" s="1091">
        <v>26.413320274240935</v>
      </c>
      <c r="K34" s="1092"/>
      <c r="L34" s="840"/>
    </row>
    <row r="35" spans="1:13" s="842" customFormat="1" ht="17.25" customHeight="1" x14ac:dyDescent="0.2">
      <c r="A35" s="840"/>
      <c r="B35" s="841"/>
      <c r="C35" s="1086" t="s">
        <v>449</v>
      </c>
      <c r="D35" s="1111"/>
      <c r="E35" s="1111"/>
      <c r="F35" s="1101">
        <v>5355</v>
      </c>
      <c r="G35" s="1102">
        <v>28.351334180432019</v>
      </c>
      <c r="H35" s="1090">
        <v>43173</v>
      </c>
      <c r="I35" s="1091">
        <v>35.368860852824312</v>
      </c>
      <c r="J35" s="1091">
        <v>32.199939777175665</v>
      </c>
      <c r="K35" s="1092"/>
      <c r="L35" s="840"/>
    </row>
    <row r="36" spans="1:13" s="842" customFormat="1" ht="17.25" customHeight="1" x14ac:dyDescent="0.2">
      <c r="A36" s="840"/>
      <c r="B36" s="841"/>
      <c r="C36" s="1086" t="s">
        <v>450</v>
      </c>
      <c r="D36" s="1112"/>
      <c r="E36" s="1112"/>
      <c r="F36" s="1101">
        <v>1416</v>
      </c>
      <c r="G36" s="1102">
        <v>21.223021582733814</v>
      </c>
      <c r="H36" s="1090">
        <v>67427</v>
      </c>
      <c r="I36" s="1091">
        <v>26.836510103442375</v>
      </c>
      <c r="J36" s="1091">
        <v>29.070283417622026</v>
      </c>
      <c r="K36" s="1092"/>
      <c r="L36" s="840"/>
    </row>
    <row r="37" spans="1:13" s="842" customFormat="1" ht="17.25" customHeight="1" x14ac:dyDescent="0.2">
      <c r="A37" s="840"/>
      <c r="B37" s="841"/>
      <c r="C37" s="1086" t="s">
        <v>451</v>
      </c>
      <c r="D37" s="1113"/>
      <c r="E37" s="1112"/>
      <c r="F37" s="1101">
        <v>175</v>
      </c>
      <c r="G37" s="1102">
        <v>29.36241610738255</v>
      </c>
      <c r="H37" s="1090">
        <v>2812</v>
      </c>
      <c r="I37" s="1091">
        <v>26.202012672381663</v>
      </c>
      <c r="J37" s="1091">
        <v>50.698790896159338</v>
      </c>
      <c r="K37" s="1092"/>
      <c r="L37" s="840"/>
      <c r="M37" s="1007"/>
    </row>
    <row r="38" spans="1:13" s="842" customFormat="1" ht="17.25" customHeight="1" x14ac:dyDescent="0.2">
      <c r="A38" s="840"/>
      <c r="B38" s="841"/>
      <c r="C38" s="1103" t="s">
        <v>360</v>
      </c>
      <c r="D38" s="1095"/>
      <c r="E38" s="1095"/>
      <c r="F38" s="1101">
        <v>912</v>
      </c>
      <c r="G38" s="1102">
        <v>26.327944572748269</v>
      </c>
      <c r="H38" s="1090">
        <v>15326</v>
      </c>
      <c r="I38" s="1091">
        <v>28.541100227196541</v>
      </c>
      <c r="J38" s="1091">
        <v>23.708795510896273</v>
      </c>
      <c r="K38" s="1092"/>
      <c r="L38" s="840"/>
      <c r="M38" s="1007"/>
    </row>
    <row r="39" spans="1:13" s="842" customFormat="1" ht="17.25" customHeight="1" x14ac:dyDescent="0.2">
      <c r="A39" s="840"/>
      <c r="B39" s="841"/>
      <c r="C39" s="1103" t="s">
        <v>361</v>
      </c>
      <c r="D39" s="1095"/>
      <c r="E39" s="1095"/>
      <c r="F39" s="1101">
        <v>3358</v>
      </c>
      <c r="G39" s="1102">
        <v>24.130497269330267</v>
      </c>
      <c r="H39" s="1090">
        <v>78515</v>
      </c>
      <c r="I39" s="1091">
        <v>32.825643426927769</v>
      </c>
      <c r="J39" s="1091">
        <v>23.710195504043696</v>
      </c>
      <c r="K39" s="1092"/>
      <c r="L39" s="840"/>
      <c r="M39" s="1007"/>
    </row>
    <row r="40" spans="1:13" s="842" customFormat="1" ht="17.25" customHeight="1" x14ac:dyDescent="0.2">
      <c r="A40" s="840"/>
      <c r="B40" s="841"/>
      <c r="C40" s="1103" t="s">
        <v>452</v>
      </c>
      <c r="D40" s="1087"/>
      <c r="E40" s="1087"/>
      <c r="F40" s="1101">
        <v>402</v>
      </c>
      <c r="G40" s="1102">
        <v>14.602252088630586</v>
      </c>
      <c r="H40" s="1090">
        <v>4912</v>
      </c>
      <c r="I40" s="1091">
        <v>22.494962447334675</v>
      </c>
      <c r="J40" s="1091">
        <v>21.812092833876253</v>
      </c>
      <c r="K40" s="1092"/>
      <c r="L40" s="840"/>
      <c r="M40" s="1007"/>
    </row>
    <row r="41" spans="1:13" s="842" customFormat="1" ht="17.25" customHeight="1" x14ac:dyDescent="0.2">
      <c r="A41" s="840"/>
      <c r="B41" s="841"/>
      <c r="C41" s="1103" t="s">
        <v>362</v>
      </c>
      <c r="D41" s="1087"/>
      <c r="E41" s="1087"/>
      <c r="F41" s="1101">
        <v>1920</v>
      </c>
      <c r="G41" s="1102">
        <v>15.253833320092159</v>
      </c>
      <c r="H41" s="1090">
        <v>14859</v>
      </c>
      <c r="I41" s="1091">
        <v>21.713525835866264</v>
      </c>
      <c r="J41" s="1091">
        <v>26.275725149740893</v>
      </c>
      <c r="K41" s="1092"/>
      <c r="L41" s="840"/>
      <c r="M41" s="1007"/>
    </row>
    <row r="42" spans="1:13" s="580" customFormat="1" ht="17.25" customHeight="1" x14ac:dyDescent="0.2">
      <c r="A42" s="840"/>
      <c r="B42" s="841"/>
      <c r="C42" s="1103" t="s">
        <v>397</v>
      </c>
      <c r="D42" s="1087"/>
      <c r="E42" s="1087"/>
      <c r="F42" s="1114">
        <v>1</v>
      </c>
      <c r="G42" s="1102">
        <v>7.6923076923076925</v>
      </c>
      <c r="H42" s="1090">
        <v>8</v>
      </c>
      <c r="I42" s="1091">
        <v>8.791208791208792</v>
      </c>
      <c r="J42" s="1091">
        <v>8.625</v>
      </c>
      <c r="K42" s="1092"/>
      <c r="L42" s="840"/>
      <c r="M42" s="1008"/>
    </row>
    <row r="43" spans="1:13" ht="39" customHeight="1" x14ac:dyDescent="0.2">
      <c r="A43" s="403"/>
      <c r="B43" s="466"/>
      <c r="C43" s="1546" t="s">
        <v>453</v>
      </c>
      <c r="D43" s="1546"/>
      <c r="E43" s="1546"/>
      <c r="F43" s="1546"/>
      <c r="G43" s="1546"/>
      <c r="H43" s="1546"/>
      <c r="I43" s="1546"/>
      <c r="J43" s="1546"/>
      <c r="K43" s="1546"/>
      <c r="L43" s="151"/>
      <c r="M43" s="152"/>
    </row>
    <row r="44" spans="1:13" s="434" customFormat="1" ht="13.5" customHeight="1" x14ac:dyDescent="0.2">
      <c r="A44" s="578"/>
      <c r="B44" s="579"/>
      <c r="C44" s="1115" t="s">
        <v>462</v>
      </c>
      <c r="D44" s="1116"/>
      <c r="E44" s="1116"/>
      <c r="F44" s="1117"/>
      <c r="G44" s="1117"/>
      <c r="H44" s="1117"/>
      <c r="I44" s="1117"/>
      <c r="J44" s="1118"/>
      <c r="K44" s="1116"/>
      <c r="L44" s="578"/>
      <c r="M44" s="584"/>
    </row>
    <row r="45" spans="1:13" s="434" customFormat="1" ht="13.5" customHeight="1" x14ac:dyDescent="0.2">
      <c r="A45" s="431"/>
      <c r="B45" s="583">
        <v>12</v>
      </c>
      <c r="C45" s="1547">
        <v>43252</v>
      </c>
      <c r="D45" s="1547"/>
      <c r="E45" s="993"/>
      <c r="F45" s="151"/>
      <c r="G45" s="151"/>
      <c r="H45" s="151"/>
      <c r="I45" s="151"/>
      <c r="J45" s="151"/>
      <c r="K45" s="582"/>
      <c r="L45" s="431"/>
      <c r="M45" s="584"/>
    </row>
    <row r="46" spans="1:13" x14ac:dyDescent="0.2">
      <c r="A46" s="584"/>
      <c r="B46" s="585"/>
      <c r="C46" s="586"/>
      <c r="D46" s="152"/>
      <c r="E46" s="152"/>
      <c r="F46" s="152"/>
      <c r="G46" s="152"/>
      <c r="H46" s="152"/>
      <c r="I46" s="152"/>
      <c r="J46" s="152"/>
      <c r="K46" s="587"/>
      <c r="L46" s="584"/>
      <c r="M46" s="1009"/>
    </row>
    <row r="47" spans="1:13" x14ac:dyDescent="0.2">
      <c r="A47" s="430"/>
      <c r="B47" s="430"/>
      <c r="C47" s="430"/>
      <c r="D47" s="430"/>
      <c r="E47" s="430"/>
      <c r="F47" s="1010"/>
      <c r="G47" s="1010"/>
      <c r="H47" s="1010"/>
      <c r="I47" s="1010"/>
      <c r="J47" s="1011"/>
      <c r="K47" s="1009"/>
      <c r="L47" s="1012"/>
      <c r="M47" s="1009"/>
    </row>
    <row r="48" spans="1:13" x14ac:dyDescent="0.2">
      <c r="J48" s="1009"/>
      <c r="K48" s="1009"/>
      <c r="L48" s="1009"/>
      <c r="M48" s="1009"/>
    </row>
    <row r="49" spans="7:13" x14ac:dyDescent="0.2">
      <c r="J49" s="1009"/>
      <c r="K49" s="1009"/>
      <c r="L49" s="1009"/>
      <c r="M49" s="1009"/>
    </row>
    <row r="50" spans="7:13" x14ac:dyDescent="0.2">
      <c r="J50" s="1009"/>
      <c r="K50" s="1009"/>
      <c r="L50" s="1009"/>
      <c r="M50" s="1009"/>
    </row>
    <row r="51" spans="7:13" x14ac:dyDescent="0.2">
      <c r="J51" s="1009"/>
      <c r="K51" s="1009"/>
      <c r="L51" s="1009"/>
      <c r="M51" s="1009"/>
    </row>
    <row r="52" spans="7:13" x14ac:dyDescent="0.2">
      <c r="J52" s="1009"/>
      <c r="K52" s="1009"/>
      <c r="L52" s="1009"/>
      <c r="M52" s="1009"/>
    </row>
    <row r="53" spans="7:13" x14ac:dyDescent="0.2">
      <c r="J53" s="1009"/>
      <c r="K53" s="1009"/>
      <c r="L53" s="1009"/>
      <c r="M53" s="1009"/>
    </row>
    <row r="54" spans="7:13" x14ac:dyDescent="0.2">
      <c r="J54" s="1013"/>
      <c r="K54" s="1009"/>
      <c r="L54" s="1009"/>
      <c r="M54" s="1009"/>
    </row>
    <row r="55" spans="7:13" x14ac:dyDescent="0.2">
      <c r="J55" s="1009"/>
      <c r="K55" s="1009"/>
      <c r="L55" s="1009"/>
      <c r="M55" s="1009"/>
    </row>
    <row r="56" spans="7:13" x14ac:dyDescent="0.2">
      <c r="J56" s="1009"/>
      <c r="K56" s="1009"/>
      <c r="L56" s="1009"/>
      <c r="M56" s="1009"/>
    </row>
    <row r="57" spans="7:13" x14ac:dyDescent="0.2">
      <c r="J57" s="1009"/>
      <c r="K57" s="1009"/>
      <c r="L57" s="1009"/>
      <c r="M57" s="1009"/>
    </row>
    <row r="58" spans="7:13" x14ac:dyDescent="0.2">
      <c r="J58" s="1009"/>
      <c r="K58" s="1009"/>
      <c r="L58" s="1009"/>
    </row>
    <row r="64" spans="7:13" x14ac:dyDescent="0.2">
      <c r="G64" s="413"/>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3"/>
  <sheetViews>
    <sheetView workbookViewId="0"/>
  </sheetViews>
  <sheetFormatPr defaultRowHeight="12.75" x14ac:dyDescent="0.2"/>
  <cols>
    <col min="1" max="1" width="1" style="173" customWidth="1"/>
    <col min="2" max="2" width="2.42578125" style="173" customWidth="1"/>
    <col min="3" max="3" width="2" style="173" customWidth="1"/>
    <col min="4" max="4" width="10.85546875" style="173" customWidth="1"/>
    <col min="5" max="5" width="8.140625" style="173" customWidth="1"/>
    <col min="6" max="9" width="8.42578125" style="173" customWidth="1"/>
    <col min="10" max="14" width="8.140625" style="173" customWidth="1"/>
    <col min="15" max="15" width="2.5703125" style="173" customWidth="1"/>
    <col min="16" max="16" width="1" style="173" customWidth="1"/>
    <col min="17" max="16384" width="9.140625" style="173"/>
  </cols>
  <sheetData>
    <row r="1" spans="1:16" x14ac:dyDescent="0.2">
      <c r="A1" s="172"/>
      <c r="B1" s="1563" t="s">
        <v>380</v>
      </c>
      <c r="C1" s="1563"/>
      <c r="D1" s="1563"/>
      <c r="E1" s="1563"/>
      <c r="F1" s="1563"/>
      <c r="G1" s="233"/>
      <c r="H1" s="233"/>
      <c r="I1" s="233"/>
      <c r="J1" s="233"/>
      <c r="K1" s="233"/>
      <c r="L1" s="233"/>
      <c r="M1" s="233"/>
      <c r="N1" s="233"/>
      <c r="O1" s="233"/>
      <c r="P1" s="1123"/>
    </row>
    <row r="2" spans="1:16" ht="6" customHeight="1" x14ac:dyDescent="0.2">
      <c r="A2" s="172"/>
      <c r="B2" s="170"/>
      <c r="C2" s="170"/>
      <c r="D2" s="170"/>
      <c r="E2" s="170"/>
      <c r="F2" s="170"/>
      <c r="G2" s="170"/>
      <c r="H2" s="170"/>
      <c r="I2" s="170"/>
      <c r="J2" s="170"/>
      <c r="K2" s="170"/>
      <c r="L2" s="170"/>
      <c r="M2" s="170"/>
      <c r="N2" s="170"/>
      <c r="O2" s="234"/>
      <c r="P2" s="1123"/>
    </row>
    <row r="3" spans="1:16" ht="13.5" thickBot="1" x14ac:dyDescent="0.25">
      <c r="A3" s="172"/>
      <c r="B3" s="174"/>
      <c r="C3" s="174"/>
      <c r="D3" s="174"/>
      <c r="E3" s="174"/>
      <c r="F3" s="174"/>
      <c r="G3" s="174"/>
      <c r="H3" s="174"/>
      <c r="I3" s="174"/>
      <c r="J3" s="174"/>
      <c r="K3" s="174"/>
      <c r="L3" s="174"/>
      <c r="M3" s="174"/>
      <c r="N3" s="1171" t="s">
        <v>70</v>
      </c>
      <c r="O3" s="235"/>
      <c r="P3" s="1123"/>
    </row>
    <row r="4" spans="1:16" s="1127" customFormat="1" ht="13.5" thickBot="1" x14ac:dyDescent="0.25">
      <c r="A4" s="1124"/>
      <c r="B4" s="1125"/>
      <c r="C4" s="1161" t="s">
        <v>491</v>
      </c>
      <c r="D4" s="1162"/>
      <c r="E4" s="1162"/>
      <c r="F4" s="1162"/>
      <c r="G4" s="1162"/>
      <c r="H4" s="1162"/>
      <c r="I4" s="1162"/>
      <c r="J4" s="1162"/>
      <c r="K4" s="1162"/>
      <c r="L4" s="1162"/>
      <c r="M4" s="1162"/>
      <c r="N4" s="393"/>
      <c r="O4" s="235"/>
      <c r="P4" s="1126"/>
    </row>
    <row r="5" spans="1:16" s="1131" customFormat="1" ht="4.5" customHeight="1" x14ac:dyDescent="0.2">
      <c r="A5" s="1128"/>
      <c r="B5" s="204"/>
      <c r="C5" s="1129"/>
      <c r="D5" s="1129"/>
      <c r="E5" s="1129"/>
      <c r="F5" s="1129"/>
      <c r="G5" s="1129"/>
      <c r="H5" s="1129"/>
      <c r="I5" s="1129"/>
      <c r="J5" s="1129"/>
      <c r="K5" s="1129"/>
      <c r="L5" s="1129"/>
      <c r="M5" s="1129"/>
      <c r="N5" s="1129"/>
      <c r="O5" s="235"/>
      <c r="P5" s="1130"/>
    </row>
    <row r="6" spans="1:16" s="1131" customFormat="1" ht="13.5" customHeight="1" x14ac:dyDescent="0.2">
      <c r="A6" s="1128"/>
      <c r="B6" s="204"/>
      <c r="C6" s="1132"/>
      <c r="D6" s="1132"/>
      <c r="E6" s="1130"/>
      <c r="F6" s="1192">
        <v>2008</v>
      </c>
      <c r="G6" s="1192">
        <v>2009</v>
      </c>
      <c r="H6" s="1192">
        <v>2010</v>
      </c>
      <c r="I6" s="1192">
        <v>2011</v>
      </c>
      <c r="J6" s="1192">
        <v>2012</v>
      </c>
      <c r="K6" s="1192">
        <v>2013</v>
      </c>
      <c r="L6" s="1192">
        <v>2014</v>
      </c>
      <c r="M6" s="1192">
        <v>2015</v>
      </c>
      <c r="N6" s="1192">
        <v>2016</v>
      </c>
      <c r="O6" s="235"/>
      <c r="P6" s="1130"/>
    </row>
    <row r="7" spans="1:16" s="1131" customFormat="1" ht="3" customHeight="1" x14ac:dyDescent="0.2">
      <c r="A7" s="1128"/>
      <c r="B7" s="204"/>
      <c r="C7" s="1132"/>
      <c r="D7" s="1132"/>
      <c r="E7" s="1130"/>
      <c r="F7" s="1133"/>
      <c r="G7" s="1133"/>
      <c r="H7" s="1134"/>
      <c r="I7" s="1134"/>
      <c r="J7" s="1135"/>
      <c r="K7" s="1136"/>
      <c r="L7" s="1136"/>
      <c r="M7" s="1136"/>
      <c r="N7" s="1136"/>
      <c r="O7" s="235"/>
      <c r="P7" s="1130"/>
    </row>
    <row r="8" spans="1:16" s="1144" customFormat="1" ht="10.5" customHeight="1" x14ac:dyDescent="0.2">
      <c r="A8" s="1137"/>
      <c r="B8" s="1138"/>
      <c r="C8" s="1139" t="s">
        <v>383</v>
      </c>
      <c r="D8" s="1140"/>
      <c r="E8" s="1143"/>
      <c r="F8" s="1141">
        <v>343663</v>
      </c>
      <c r="G8" s="1141">
        <v>336378</v>
      </c>
      <c r="H8" s="1141">
        <v>283311</v>
      </c>
      <c r="I8" s="1141">
        <v>281015</v>
      </c>
      <c r="J8" s="1141">
        <v>268026</v>
      </c>
      <c r="K8" s="1141">
        <v>265860</v>
      </c>
      <c r="L8" s="1141">
        <v>270181</v>
      </c>
      <c r="M8" s="1141">
        <v>273060</v>
      </c>
      <c r="N8" s="1141">
        <v>276332</v>
      </c>
      <c r="O8" s="1142"/>
      <c r="P8" s="1143"/>
    </row>
    <row r="9" spans="1:16" s="1144" customFormat="1" ht="10.5" customHeight="1" x14ac:dyDescent="0.2">
      <c r="A9" s="1137"/>
      <c r="B9" s="1138"/>
      <c r="C9" s="1139" t="s">
        <v>384</v>
      </c>
      <c r="D9" s="1140"/>
      <c r="E9" s="1143"/>
      <c r="F9" s="1141">
        <v>400210</v>
      </c>
      <c r="G9" s="1141">
        <v>390129</v>
      </c>
      <c r="H9" s="1141">
        <v>337570</v>
      </c>
      <c r="I9" s="1141">
        <v>334499</v>
      </c>
      <c r="J9" s="1141">
        <v>319177</v>
      </c>
      <c r="K9" s="1141">
        <v>315112</v>
      </c>
      <c r="L9" s="1141">
        <v>318886</v>
      </c>
      <c r="M9" s="1141">
        <v>321500</v>
      </c>
      <c r="N9" s="1141">
        <v>324933</v>
      </c>
      <c r="O9" s="1145"/>
      <c r="P9" s="1143"/>
    </row>
    <row r="10" spans="1:16" s="1144" customFormat="1" ht="10.5" customHeight="1" x14ac:dyDescent="0.2">
      <c r="A10" s="1137"/>
      <c r="B10" s="1138"/>
      <c r="C10" s="1139" t="s">
        <v>492</v>
      </c>
      <c r="D10" s="1140"/>
      <c r="E10" s="1143"/>
      <c r="F10" s="1141">
        <v>3138017</v>
      </c>
      <c r="G10" s="1141">
        <v>2998781</v>
      </c>
      <c r="H10" s="1141">
        <v>2779077</v>
      </c>
      <c r="I10" s="1141">
        <v>2735237</v>
      </c>
      <c r="J10" s="1141">
        <v>2559732</v>
      </c>
      <c r="K10" s="1141">
        <v>2555676</v>
      </c>
      <c r="L10" s="1141">
        <v>2636881</v>
      </c>
      <c r="M10" s="1141">
        <v>2716011</v>
      </c>
      <c r="N10" s="1141">
        <v>2819978</v>
      </c>
      <c r="O10" s="1145"/>
      <c r="P10" s="1143"/>
    </row>
    <row r="11" spans="1:16" s="1144" customFormat="1" ht="10.5" customHeight="1" x14ac:dyDescent="0.2">
      <c r="A11" s="1137"/>
      <c r="B11" s="1138"/>
      <c r="C11" s="1139" t="s">
        <v>493</v>
      </c>
      <c r="D11" s="1140"/>
      <c r="E11" s="1143"/>
      <c r="F11" s="1141">
        <v>2894365</v>
      </c>
      <c r="G11" s="1141">
        <v>2759400</v>
      </c>
      <c r="H11" s="1141">
        <v>2599509</v>
      </c>
      <c r="I11" s="1141">
        <v>2553741</v>
      </c>
      <c r="J11" s="1141">
        <v>2387386</v>
      </c>
      <c r="K11" s="1141">
        <v>2384121</v>
      </c>
      <c r="L11" s="1141">
        <v>2458163</v>
      </c>
      <c r="M11" s="1141">
        <v>2537653</v>
      </c>
      <c r="N11" s="1141">
        <v>2641919</v>
      </c>
      <c r="O11" s="1145"/>
      <c r="P11" s="1143"/>
    </row>
    <row r="12" spans="1:16" s="1176" customFormat="1" ht="10.5" customHeight="1" x14ac:dyDescent="0.2">
      <c r="A12" s="1172"/>
      <c r="B12" s="1173"/>
      <c r="C12" s="1139" t="s">
        <v>504</v>
      </c>
      <c r="D12" s="1140"/>
      <c r="E12" s="1174"/>
      <c r="F12" s="1175"/>
      <c r="G12" s="1175"/>
      <c r="H12" s="1175"/>
      <c r="I12" s="1175"/>
      <c r="J12" s="1175"/>
      <c r="K12" s="1175"/>
      <c r="L12" s="1175"/>
      <c r="M12" s="1175"/>
      <c r="N12" s="1175"/>
      <c r="O12" s="1146"/>
      <c r="P12" s="1174"/>
    </row>
    <row r="13" spans="1:16" s="1176" customFormat="1" ht="10.5" customHeight="1" x14ac:dyDescent="0.2">
      <c r="A13" s="1172"/>
      <c r="B13" s="1173"/>
      <c r="C13" s="1174"/>
      <c r="D13" s="1177" t="s">
        <v>505</v>
      </c>
      <c r="E13" s="1174"/>
      <c r="F13" s="1175">
        <v>846.1337237422581</v>
      </c>
      <c r="G13" s="1175">
        <v>870.33975224698497</v>
      </c>
      <c r="H13" s="1175">
        <v>900.03881579759502</v>
      </c>
      <c r="I13" s="1175">
        <v>906.10728754671709</v>
      </c>
      <c r="J13" s="1175">
        <v>915.01247006081212</v>
      </c>
      <c r="K13" s="1175">
        <v>912.18298170177309</v>
      </c>
      <c r="L13" s="1175">
        <v>909.49144915721399</v>
      </c>
      <c r="M13" s="1175">
        <v>913.92544791377406</v>
      </c>
      <c r="N13" s="1175">
        <v>924.9392153090821</v>
      </c>
      <c r="O13" s="1145"/>
      <c r="P13" s="1174"/>
    </row>
    <row r="14" spans="1:16" s="1176" customFormat="1" ht="10.5" customHeight="1" x14ac:dyDescent="0.2">
      <c r="A14" s="1172"/>
      <c r="B14" s="1173"/>
      <c r="C14" s="1177"/>
      <c r="D14" s="1177" t="s">
        <v>506</v>
      </c>
      <c r="E14" s="1174"/>
      <c r="F14" s="1175">
        <v>600</v>
      </c>
      <c r="G14" s="1175">
        <v>615.5</v>
      </c>
      <c r="H14" s="1175">
        <v>634</v>
      </c>
      <c r="I14" s="1175">
        <v>641.92999999999995</v>
      </c>
      <c r="J14" s="1175">
        <v>641.92999999999995</v>
      </c>
      <c r="K14" s="1175">
        <v>641.92999999999995</v>
      </c>
      <c r="L14" s="1175">
        <v>641.92999999999995</v>
      </c>
      <c r="M14" s="1175">
        <v>650</v>
      </c>
      <c r="N14" s="1175">
        <v>650</v>
      </c>
      <c r="O14" s="1146"/>
      <c r="P14" s="1174"/>
    </row>
    <row r="15" spans="1:16" s="1176" customFormat="1" ht="10.5" customHeight="1" x14ac:dyDescent="0.2">
      <c r="A15" s="1172"/>
      <c r="B15" s="1173"/>
      <c r="C15" s="1178" t="s">
        <v>507</v>
      </c>
      <c r="D15" s="1140"/>
      <c r="E15" s="1174"/>
      <c r="F15" s="1175"/>
      <c r="G15" s="1175"/>
      <c r="H15" s="1175"/>
      <c r="I15" s="1175"/>
      <c r="J15" s="1175"/>
      <c r="K15" s="1175"/>
      <c r="L15" s="1175"/>
      <c r="M15" s="1175"/>
      <c r="N15" s="1175"/>
      <c r="O15" s="1146"/>
      <c r="P15" s="1174"/>
    </row>
    <row r="16" spans="1:16" s="1176" customFormat="1" ht="10.5" customHeight="1" x14ac:dyDescent="0.2">
      <c r="A16" s="1172"/>
      <c r="B16" s="1173"/>
      <c r="C16" s="1143"/>
      <c r="D16" s="1177" t="s">
        <v>508</v>
      </c>
      <c r="E16" s="1174"/>
      <c r="F16" s="1175">
        <v>1010.3760072203901</v>
      </c>
      <c r="G16" s="1175">
        <v>1036.4416794790202</v>
      </c>
      <c r="H16" s="1175">
        <v>1076.2614484440001</v>
      </c>
      <c r="I16" s="1175">
        <v>1084.5540077386001</v>
      </c>
      <c r="J16" s="1175">
        <v>1095.58619281857</v>
      </c>
      <c r="K16" s="1175">
        <v>1093.8178723953499</v>
      </c>
      <c r="L16" s="1175">
        <v>1093.20854089105</v>
      </c>
      <c r="M16" s="1175">
        <v>1096.65734127991</v>
      </c>
      <c r="N16" s="1179">
        <v>1107.85636561875</v>
      </c>
      <c r="O16" s="1146"/>
      <c r="P16" s="1174"/>
    </row>
    <row r="17" spans="1:16" s="1176" customFormat="1" ht="10.5" customHeight="1" x14ac:dyDescent="0.2">
      <c r="A17" s="1172"/>
      <c r="B17" s="1173"/>
      <c r="C17" s="1147"/>
      <c r="D17" s="1180" t="s">
        <v>509</v>
      </c>
      <c r="E17" s="1174"/>
      <c r="F17" s="1175">
        <v>721.82</v>
      </c>
      <c r="G17" s="1175">
        <v>740</v>
      </c>
      <c r="H17" s="1175">
        <v>768.375</v>
      </c>
      <c r="I17" s="1175">
        <v>776</v>
      </c>
      <c r="J17" s="1175">
        <v>783.62</v>
      </c>
      <c r="K17" s="1175">
        <v>785.45</v>
      </c>
      <c r="L17" s="1175">
        <v>786.99</v>
      </c>
      <c r="M17" s="1175">
        <v>790.03</v>
      </c>
      <c r="N17" s="1175">
        <v>800</v>
      </c>
      <c r="O17" s="1146"/>
      <c r="P17" s="1174"/>
    </row>
    <row r="18" spans="1:16" s="1176" customFormat="1" ht="10.5" customHeight="1" x14ac:dyDescent="0.2">
      <c r="A18" s="1172"/>
      <c r="B18" s="1173"/>
      <c r="C18" s="1139" t="s">
        <v>510</v>
      </c>
      <c r="D18" s="1148"/>
      <c r="E18" s="1174"/>
      <c r="F18" s="1141">
        <v>2171074</v>
      </c>
      <c r="G18" s="1141">
        <v>2082235</v>
      </c>
      <c r="H18" s="1141">
        <v>2073784</v>
      </c>
      <c r="I18" s="1141">
        <v>2038354</v>
      </c>
      <c r="J18" s="1141">
        <v>1910957</v>
      </c>
      <c r="K18" s="1141">
        <v>1890511</v>
      </c>
      <c r="L18" s="1141">
        <v>1928307</v>
      </c>
      <c r="M18" s="1141">
        <v>1991131</v>
      </c>
      <c r="N18" s="1141">
        <v>2054911</v>
      </c>
      <c r="O18" s="1146"/>
      <c r="P18" s="1174"/>
    </row>
    <row r="19" spans="1:16" s="1401" customFormat="1" ht="9.75" customHeight="1" thickBot="1" x14ac:dyDescent="0.25">
      <c r="A19" s="1393"/>
      <c r="B19" s="1394"/>
      <c r="C19" s="1395" t="s">
        <v>567</v>
      </c>
      <c r="D19" s="1396"/>
      <c r="E19" s="1396"/>
      <c r="F19" s="1397"/>
      <c r="G19" s="1397"/>
      <c r="H19" s="1397"/>
      <c r="I19" s="1397"/>
      <c r="J19" s="1397"/>
      <c r="K19" s="1397"/>
      <c r="L19" s="1397"/>
      <c r="M19" s="1397"/>
      <c r="N19" s="1398"/>
      <c r="O19" s="1399"/>
      <c r="P19" s="1400"/>
    </row>
    <row r="20" spans="1:16" s="202" customFormat="1" ht="13.5" thickBot="1" x14ac:dyDescent="0.25">
      <c r="A20" s="201"/>
      <c r="B20" s="175"/>
      <c r="C20" s="1161" t="s">
        <v>568</v>
      </c>
      <c r="D20" s="1162"/>
      <c r="E20" s="1162"/>
      <c r="F20" s="1162"/>
      <c r="G20" s="1162"/>
      <c r="H20" s="1162"/>
      <c r="I20" s="1162"/>
      <c r="J20" s="1162"/>
      <c r="K20" s="1162"/>
      <c r="L20" s="1162"/>
      <c r="M20" s="1162"/>
      <c r="N20" s="393"/>
      <c r="O20" s="1145"/>
      <c r="P20" s="1149"/>
    </row>
    <row r="21" spans="1:16" s="202" customFormat="1" ht="4.5" customHeight="1" x14ac:dyDescent="0.2">
      <c r="A21" s="201"/>
      <c r="B21" s="175"/>
      <c r="C21" s="203"/>
      <c r="D21" s="203"/>
      <c r="E21" s="203"/>
      <c r="F21" s="203"/>
      <c r="G21" s="203"/>
      <c r="H21" s="203"/>
      <c r="I21" s="203"/>
      <c r="J21" s="203"/>
      <c r="K21" s="203"/>
      <c r="L21" s="203"/>
      <c r="M21" s="203"/>
      <c r="N21" s="203"/>
      <c r="O21" s="1145"/>
      <c r="P21" s="1149"/>
    </row>
    <row r="22" spans="1:16" s="202" customFormat="1" x14ac:dyDescent="0.2">
      <c r="A22" s="201"/>
      <c r="B22" s="175"/>
      <c r="C22" s="1564" t="s">
        <v>569</v>
      </c>
      <c r="D22" s="1565"/>
      <c r="E22" s="1568">
        <v>2010</v>
      </c>
      <c r="F22" s="1568"/>
      <c r="G22" s="1568"/>
      <c r="H22" s="1568"/>
      <c r="I22" s="1569"/>
      <c r="J22" s="1570">
        <v>2016</v>
      </c>
      <c r="K22" s="1568"/>
      <c r="L22" s="1568"/>
      <c r="M22" s="1568"/>
      <c r="N22" s="1568"/>
      <c r="O22" s="1145"/>
      <c r="P22" s="1149"/>
    </row>
    <row r="23" spans="1:16" s="202" customFormat="1" ht="19.5" customHeight="1" x14ac:dyDescent="0.2">
      <c r="A23" s="201"/>
      <c r="B23" s="175"/>
      <c r="C23" s="1566"/>
      <c r="D23" s="1567"/>
      <c r="E23" s="1192" t="s">
        <v>570</v>
      </c>
      <c r="F23" s="1402" t="s">
        <v>571</v>
      </c>
      <c r="G23" s="1402" t="s">
        <v>572</v>
      </c>
      <c r="H23" s="1402" t="s">
        <v>573</v>
      </c>
      <c r="I23" s="1403" t="s">
        <v>574</v>
      </c>
      <c r="J23" s="1192" t="s">
        <v>570</v>
      </c>
      <c r="K23" s="1402" t="s">
        <v>571</v>
      </c>
      <c r="L23" s="1402" t="s">
        <v>572</v>
      </c>
      <c r="M23" s="1402" t="s">
        <v>573</v>
      </c>
      <c r="N23" s="1402" t="s">
        <v>574</v>
      </c>
      <c r="O23" s="1145"/>
      <c r="P23" s="1149"/>
    </row>
    <row r="24" spans="1:16" s="1408" customFormat="1" ht="10.5" customHeight="1" x14ac:dyDescent="0.2">
      <c r="A24" s="1404"/>
      <c r="B24" s="1405"/>
      <c r="C24" s="1139" t="s">
        <v>68</v>
      </c>
      <c r="D24" s="1139"/>
      <c r="E24" s="1406">
        <v>2779077</v>
      </c>
      <c r="F24" s="1406">
        <v>873445</v>
      </c>
      <c r="G24" s="1406">
        <v>857759</v>
      </c>
      <c r="H24" s="1406">
        <v>616309</v>
      </c>
      <c r="I24" s="1407">
        <v>431564</v>
      </c>
      <c r="J24" s="1406">
        <v>2819978</v>
      </c>
      <c r="K24" s="1406">
        <v>827791</v>
      </c>
      <c r="L24" s="1406">
        <v>835518</v>
      </c>
      <c r="M24" s="1406">
        <v>642429</v>
      </c>
      <c r="N24" s="1406">
        <v>514240</v>
      </c>
      <c r="O24" s="1146"/>
      <c r="P24" s="1718"/>
    </row>
    <row r="25" spans="1:16" s="1408" customFormat="1" ht="9.75" customHeight="1" x14ac:dyDescent="0.2">
      <c r="A25" s="1404"/>
      <c r="B25" s="1405"/>
      <c r="C25" s="1139"/>
      <c r="D25" s="1409" t="s">
        <v>72</v>
      </c>
      <c r="E25" s="1410">
        <v>1529935</v>
      </c>
      <c r="F25" s="1410">
        <v>482056</v>
      </c>
      <c r="G25" s="1410">
        <v>486782</v>
      </c>
      <c r="H25" s="1410">
        <v>339925</v>
      </c>
      <c r="I25" s="1411">
        <v>221172</v>
      </c>
      <c r="J25" s="1410">
        <v>1489755</v>
      </c>
      <c r="K25" s="1410">
        <v>444306</v>
      </c>
      <c r="L25" s="1410">
        <v>451247</v>
      </c>
      <c r="M25" s="1410">
        <v>340372</v>
      </c>
      <c r="N25" s="1410">
        <v>253830</v>
      </c>
      <c r="O25" s="1146"/>
      <c r="P25" s="1718"/>
    </row>
    <row r="26" spans="1:16" s="1408" customFormat="1" ht="9.75" customHeight="1" x14ac:dyDescent="0.2">
      <c r="A26" s="1404"/>
      <c r="B26" s="1405"/>
      <c r="C26" s="1139"/>
      <c r="D26" s="1409" t="s">
        <v>71</v>
      </c>
      <c r="E26" s="1410">
        <v>1249142</v>
      </c>
      <c r="F26" s="1410">
        <v>391389</v>
      </c>
      <c r="G26" s="1410">
        <v>370977</v>
      </c>
      <c r="H26" s="1410">
        <v>276384</v>
      </c>
      <c r="I26" s="1411">
        <v>210392</v>
      </c>
      <c r="J26" s="1410">
        <v>1330223</v>
      </c>
      <c r="K26" s="1410">
        <v>383485</v>
      </c>
      <c r="L26" s="1410">
        <v>384271</v>
      </c>
      <c r="M26" s="1410">
        <v>302057</v>
      </c>
      <c r="N26" s="1410">
        <v>260410</v>
      </c>
      <c r="O26" s="1146"/>
      <c r="P26" s="1718"/>
    </row>
    <row r="27" spans="1:16" s="1408" customFormat="1" ht="9.75" customHeight="1" x14ac:dyDescent="0.2">
      <c r="A27" s="1404"/>
      <c r="B27" s="1405"/>
      <c r="C27" s="1139" t="s">
        <v>62</v>
      </c>
      <c r="D27" s="1139"/>
      <c r="E27" s="1406">
        <v>211351</v>
      </c>
      <c r="F27" s="1406">
        <v>59704</v>
      </c>
      <c r="G27" s="1406">
        <v>69541</v>
      </c>
      <c r="H27" s="1406">
        <v>52964</v>
      </c>
      <c r="I27" s="1412">
        <v>29142</v>
      </c>
      <c r="J27" s="1406">
        <v>216490</v>
      </c>
      <c r="K27" s="1406">
        <v>56993</v>
      </c>
      <c r="L27" s="1406">
        <v>66605</v>
      </c>
      <c r="M27" s="1406">
        <v>57520</v>
      </c>
      <c r="N27" s="1406">
        <v>35372</v>
      </c>
      <c r="O27" s="1146"/>
      <c r="P27" s="1718"/>
    </row>
    <row r="28" spans="1:16" s="1198" customFormat="1" ht="9.75" customHeight="1" x14ac:dyDescent="0.2">
      <c r="A28" s="1196"/>
      <c r="B28" s="1197"/>
      <c r="C28" s="1139"/>
      <c r="D28" s="1409" t="s">
        <v>72</v>
      </c>
      <c r="E28" s="1410">
        <v>121257</v>
      </c>
      <c r="F28" s="1410">
        <v>34032</v>
      </c>
      <c r="G28" s="1410">
        <v>40396</v>
      </c>
      <c r="H28" s="1410">
        <v>29771</v>
      </c>
      <c r="I28" s="1411">
        <v>17058</v>
      </c>
      <c r="J28" s="1410">
        <v>122216</v>
      </c>
      <c r="K28" s="1410">
        <v>31458</v>
      </c>
      <c r="L28" s="1410">
        <v>37641</v>
      </c>
      <c r="M28" s="1410">
        <v>31547</v>
      </c>
      <c r="N28" s="1410">
        <v>21570</v>
      </c>
      <c r="O28" s="1145"/>
      <c r="P28" s="1719"/>
    </row>
    <row r="29" spans="1:16" s="1416" customFormat="1" ht="9.75" customHeight="1" x14ac:dyDescent="0.2">
      <c r="A29" s="1413"/>
      <c r="B29" s="1414"/>
      <c r="C29" s="1139"/>
      <c r="D29" s="1409" t="s">
        <v>71</v>
      </c>
      <c r="E29" s="1410">
        <v>90094</v>
      </c>
      <c r="F29" s="1410">
        <v>25672</v>
      </c>
      <c r="G29" s="1410">
        <v>29145</v>
      </c>
      <c r="H29" s="1410">
        <v>23193</v>
      </c>
      <c r="I29" s="1411">
        <v>12084</v>
      </c>
      <c r="J29" s="1410">
        <v>94274</v>
      </c>
      <c r="K29" s="1410">
        <v>25535</v>
      </c>
      <c r="L29" s="1410">
        <v>28964</v>
      </c>
      <c r="M29" s="1410">
        <v>25973</v>
      </c>
      <c r="N29" s="1410">
        <v>13802</v>
      </c>
      <c r="O29" s="1415"/>
      <c r="P29" s="1720"/>
    </row>
    <row r="30" spans="1:16" s="1416" customFormat="1" ht="9.75" customHeight="1" x14ac:dyDescent="0.2">
      <c r="A30" s="1413"/>
      <c r="B30" s="1414"/>
      <c r="C30" s="1139" t="s">
        <v>55</v>
      </c>
      <c r="D30" s="1139"/>
      <c r="E30" s="1406">
        <v>28764</v>
      </c>
      <c r="F30" s="1406">
        <v>12587</v>
      </c>
      <c r="G30" s="1406">
        <v>9266</v>
      </c>
      <c r="H30" s="1406">
        <v>4802</v>
      </c>
      <c r="I30" s="1412">
        <v>2109</v>
      </c>
      <c r="J30" s="1406">
        <v>33160</v>
      </c>
      <c r="K30" s="1406">
        <v>11926</v>
      </c>
      <c r="L30" s="1406">
        <v>10438</v>
      </c>
      <c r="M30" s="1406">
        <v>7324</v>
      </c>
      <c r="N30" s="1406">
        <v>3472</v>
      </c>
      <c r="O30" s="1415"/>
      <c r="P30" s="1720"/>
    </row>
    <row r="31" spans="1:16" s="1416" customFormat="1" ht="9.75" customHeight="1" x14ac:dyDescent="0.2">
      <c r="A31" s="1413"/>
      <c r="B31" s="1414"/>
      <c r="C31" s="1139"/>
      <c r="D31" s="1409" t="s">
        <v>72</v>
      </c>
      <c r="E31" s="1410">
        <v>16207</v>
      </c>
      <c r="F31" s="1410">
        <v>7809</v>
      </c>
      <c r="G31" s="1410">
        <v>4587</v>
      </c>
      <c r="H31" s="1410">
        <v>2280</v>
      </c>
      <c r="I31" s="1411">
        <v>1531</v>
      </c>
      <c r="J31" s="1410">
        <v>18855</v>
      </c>
      <c r="K31" s="1410">
        <v>7073</v>
      </c>
      <c r="L31" s="1410">
        <v>5163</v>
      </c>
      <c r="M31" s="1410">
        <v>4157</v>
      </c>
      <c r="N31" s="1410">
        <v>2462</v>
      </c>
      <c r="O31" s="1415"/>
      <c r="P31" s="1720"/>
    </row>
    <row r="32" spans="1:16" s="1416" customFormat="1" ht="9.75" customHeight="1" x14ac:dyDescent="0.2">
      <c r="A32" s="1413"/>
      <c r="B32" s="1414"/>
      <c r="C32" s="1139"/>
      <c r="D32" s="1409" t="s">
        <v>71</v>
      </c>
      <c r="E32" s="1410">
        <v>12557</v>
      </c>
      <c r="F32" s="1410">
        <v>4778</v>
      </c>
      <c r="G32" s="1410">
        <v>4679</v>
      </c>
      <c r="H32" s="1410">
        <v>2522</v>
      </c>
      <c r="I32" s="1411">
        <v>578</v>
      </c>
      <c r="J32" s="1410">
        <v>14305</v>
      </c>
      <c r="K32" s="1410">
        <v>4853</v>
      </c>
      <c r="L32" s="1410">
        <v>5275</v>
      </c>
      <c r="M32" s="1410">
        <v>3167</v>
      </c>
      <c r="N32" s="1410">
        <v>1010</v>
      </c>
      <c r="O32" s="1415"/>
      <c r="P32" s="1720"/>
    </row>
    <row r="33" spans="1:16" s="1416" customFormat="1" ht="9.75" customHeight="1" x14ac:dyDescent="0.2">
      <c r="A33" s="1413"/>
      <c r="B33" s="1414"/>
      <c r="C33" s="1139" t="s">
        <v>64</v>
      </c>
      <c r="D33" s="1139"/>
      <c r="E33" s="1406">
        <v>243569</v>
      </c>
      <c r="F33" s="1406">
        <v>76065</v>
      </c>
      <c r="G33" s="1406">
        <v>85359</v>
      </c>
      <c r="H33" s="1406">
        <v>59005</v>
      </c>
      <c r="I33" s="1412">
        <v>23140</v>
      </c>
      <c r="J33" s="1406">
        <v>261360</v>
      </c>
      <c r="K33" s="1406">
        <v>77584</v>
      </c>
      <c r="L33" s="1406">
        <v>89507</v>
      </c>
      <c r="M33" s="1406">
        <v>67640</v>
      </c>
      <c r="N33" s="1406">
        <v>26629</v>
      </c>
      <c r="O33" s="1415"/>
      <c r="P33" s="1720"/>
    </row>
    <row r="34" spans="1:16" s="1416" customFormat="1" ht="9.75" customHeight="1" x14ac:dyDescent="0.2">
      <c r="A34" s="1413"/>
      <c r="B34" s="1414"/>
      <c r="C34" s="1139"/>
      <c r="D34" s="1409" t="s">
        <v>72</v>
      </c>
      <c r="E34" s="1410">
        <v>135870</v>
      </c>
      <c r="F34" s="1410">
        <v>43883</v>
      </c>
      <c r="G34" s="1410">
        <v>45821</v>
      </c>
      <c r="H34" s="1410">
        <v>33854</v>
      </c>
      <c r="I34" s="1411">
        <v>12312</v>
      </c>
      <c r="J34" s="1410">
        <v>140068</v>
      </c>
      <c r="K34" s="1410">
        <v>43290</v>
      </c>
      <c r="L34" s="1410">
        <v>45708</v>
      </c>
      <c r="M34" s="1410">
        <v>36914</v>
      </c>
      <c r="N34" s="1410">
        <v>14156</v>
      </c>
      <c r="O34" s="1415"/>
      <c r="P34" s="1720"/>
    </row>
    <row r="35" spans="1:16" s="1416" customFormat="1" ht="9.75" customHeight="1" x14ac:dyDescent="0.2">
      <c r="A35" s="1413"/>
      <c r="B35" s="1414"/>
      <c r="C35" s="1139"/>
      <c r="D35" s="1409" t="s">
        <v>71</v>
      </c>
      <c r="E35" s="1410">
        <v>107699</v>
      </c>
      <c r="F35" s="1410">
        <v>32182</v>
      </c>
      <c r="G35" s="1410">
        <v>39538</v>
      </c>
      <c r="H35" s="1410">
        <v>25151</v>
      </c>
      <c r="I35" s="1411">
        <v>10828</v>
      </c>
      <c r="J35" s="1410">
        <v>121292</v>
      </c>
      <c r="K35" s="1410">
        <v>34294</v>
      </c>
      <c r="L35" s="1410">
        <v>43799</v>
      </c>
      <c r="M35" s="1410">
        <v>30726</v>
      </c>
      <c r="N35" s="1410">
        <v>12473</v>
      </c>
      <c r="O35" s="1415"/>
      <c r="P35" s="1720"/>
    </row>
    <row r="36" spans="1:16" s="1416" customFormat="1" ht="9.75" customHeight="1" x14ac:dyDescent="0.2">
      <c r="A36" s="1413"/>
      <c r="B36" s="1414"/>
      <c r="C36" s="1139" t="s">
        <v>66</v>
      </c>
      <c r="D36" s="1139"/>
      <c r="E36" s="1406">
        <v>20727</v>
      </c>
      <c r="F36" s="1406">
        <v>10648</v>
      </c>
      <c r="G36" s="1406">
        <v>6683</v>
      </c>
      <c r="H36" s="1406">
        <v>3396</v>
      </c>
      <c r="I36" s="1412">
        <v>0</v>
      </c>
      <c r="J36" s="1406">
        <v>20798</v>
      </c>
      <c r="K36" s="1406">
        <v>10138</v>
      </c>
      <c r="L36" s="1406">
        <v>7013</v>
      </c>
      <c r="M36" s="1406">
        <v>2695</v>
      </c>
      <c r="N36" s="1406">
        <v>952</v>
      </c>
      <c r="O36" s="1415"/>
      <c r="P36" s="1720"/>
    </row>
    <row r="37" spans="1:16" s="1416" customFormat="1" ht="9.75" customHeight="1" x14ac:dyDescent="0.2">
      <c r="A37" s="1413"/>
      <c r="B37" s="1414"/>
      <c r="C37" s="1139"/>
      <c r="D37" s="1409" t="s">
        <v>72</v>
      </c>
      <c r="E37" s="1410">
        <v>11721</v>
      </c>
      <c r="F37" s="1410">
        <v>6295</v>
      </c>
      <c r="G37" s="1410">
        <v>3820</v>
      </c>
      <c r="H37" s="1410">
        <v>1606</v>
      </c>
      <c r="I37" s="1411">
        <v>0</v>
      </c>
      <c r="J37" s="1410">
        <v>10579</v>
      </c>
      <c r="K37" s="1410">
        <v>5872</v>
      </c>
      <c r="L37" s="1410">
        <v>3481</v>
      </c>
      <c r="M37" s="1410">
        <v>672</v>
      </c>
      <c r="N37" s="1410">
        <v>554</v>
      </c>
      <c r="O37" s="1415"/>
      <c r="P37" s="1720"/>
    </row>
    <row r="38" spans="1:16" s="1416" customFormat="1" ht="9.75" customHeight="1" x14ac:dyDescent="0.2">
      <c r="A38" s="1413"/>
      <c r="B38" s="1414"/>
      <c r="C38" s="1139"/>
      <c r="D38" s="1409" t="s">
        <v>71</v>
      </c>
      <c r="E38" s="1410">
        <v>9006</v>
      </c>
      <c r="F38" s="1410">
        <v>4353</v>
      </c>
      <c r="G38" s="1410">
        <v>2863</v>
      </c>
      <c r="H38" s="1410">
        <v>1790</v>
      </c>
      <c r="I38" s="1411">
        <v>0</v>
      </c>
      <c r="J38" s="1410">
        <v>10219</v>
      </c>
      <c r="K38" s="1410">
        <v>4266</v>
      </c>
      <c r="L38" s="1410">
        <v>3532</v>
      </c>
      <c r="M38" s="1410">
        <v>2023</v>
      </c>
      <c r="N38" s="1410">
        <v>398</v>
      </c>
      <c r="O38" s="1415"/>
      <c r="P38" s="1720"/>
    </row>
    <row r="39" spans="1:16" s="1416" customFormat="1" ht="9.75" customHeight="1" x14ac:dyDescent="0.2">
      <c r="A39" s="1413"/>
      <c r="B39" s="1414"/>
      <c r="C39" s="1139" t="s">
        <v>75</v>
      </c>
      <c r="D39" s="1139"/>
      <c r="E39" s="1406">
        <v>39930</v>
      </c>
      <c r="F39" s="1406">
        <v>16060</v>
      </c>
      <c r="G39" s="1406">
        <v>12904</v>
      </c>
      <c r="H39" s="1406">
        <v>7700</v>
      </c>
      <c r="I39" s="1412">
        <v>3266</v>
      </c>
      <c r="J39" s="1406">
        <v>38942</v>
      </c>
      <c r="K39" s="1406">
        <v>14681</v>
      </c>
      <c r="L39" s="1406">
        <v>12090</v>
      </c>
      <c r="M39" s="1406">
        <v>7639</v>
      </c>
      <c r="N39" s="1406">
        <v>4532</v>
      </c>
      <c r="O39" s="1415"/>
      <c r="P39" s="1720"/>
    </row>
    <row r="40" spans="1:16" s="1416" customFormat="1" ht="9.75" customHeight="1" x14ac:dyDescent="0.2">
      <c r="A40" s="1413"/>
      <c r="B40" s="1414"/>
      <c r="C40" s="1139"/>
      <c r="D40" s="1409" t="s">
        <v>72</v>
      </c>
      <c r="E40" s="1410">
        <v>21662</v>
      </c>
      <c r="F40" s="1410">
        <v>9520</v>
      </c>
      <c r="G40" s="1410">
        <v>7367</v>
      </c>
      <c r="H40" s="1410">
        <v>3276</v>
      </c>
      <c r="I40" s="1411">
        <v>1499</v>
      </c>
      <c r="J40" s="1410">
        <v>20179</v>
      </c>
      <c r="K40" s="1410">
        <v>8369</v>
      </c>
      <c r="L40" s="1410">
        <v>6231</v>
      </c>
      <c r="M40" s="1410">
        <v>3518</v>
      </c>
      <c r="N40" s="1410">
        <v>2061</v>
      </c>
      <c r="O40" s="1415"/>
      <c r="P40" s="1720"/>
    </row>
    <row r="41" spans="1:16" s="1416" customFormat="1" ht="9.75" customHeight="1" x14ac:dyDescent="0.2">
      <c r="A41" s="1413"/>
      <c r="B41" s="1414"/>
      <c r="C41" s="1139"/>
      <c r="D41" s="1409" t="s">
        <v>71</v>
      </c>
      <c r="E41" s="1410">
        <v>18268</v>
      </c>
      <c r="F41" s="1410">
        <v>6540</v>
      </c>
      <c r="G41" s="1410">
        <v>5537</v>
      </c>
      <c r="H41" s="1410">
        <v>4424</v>
      </c>
      <c r="I41" s="1411">
        <v>1767</v>
      </c>
      <c r="J41" s="1410">
        <v>18763</v>
      </c>
      <c r="K41" s="1410">
        <v>6312</v>
      </c>
      <c r="L41" s="1410">
        <v>5859</v>
      </c>
      <c r="M41" s="1410">
        <v>4121</v>
      </c>
      <c r="N41" s="1410">
        <v>2471</v>
      </c>
      <c r="O41" s="1415"/>
      <c r="P41" s="1720"/>
    </row>
    <row r="42" spans="1:16" s="1416" customFormat="1" ht="9.75" customHeight="1" x14ac:dyDescent="0.2">
      <c r="A42" s="1413"/>
      <c r="B42" s="1414"/>
      <c r="C42" s="1139" t="s">
        <v>61</v>
      </c>
      <c r="D42" s="1139"/>
      <c r="E42" s="1406">
        <v>101290</v>
      </c>
      <c r="F42" s="1406">
        <v>34771</v>
      </c>
      <c r="G42" s="1406">
        <v>32132</v>
      </c>
      <c r="H42" s="1406">
        <v>21869</v>
      </c>
      <c r="I42" s="1412">
        <v>12518</v>
      </c>
      <c r="J42" s="1406">
        <v>95440</v>
      </c>
      <c r="K42" s="1406">
        <v>32570</v>
      </c>
      <c r="L42" s="1406">
        <v>28331</v>
      </c>
      <c r="M42" s="1406">
        <v>23373</v>
      </c>
      <c r="N42" s="1406">
        <v>11166</v>
      </c>
      <c r="O42" s="1415"/>
      <c r="P42" s="1720"/>
    </row>
    <row r="43" spans="1:16" s="1416" customFormat="1" ht="9.75" customHeight="1" x14ac:dyDescent="0.2">
      <c r="A43" s="1413"/>
      <c r="B43" s="1414"/>
      <c r="C43" s="1139"/>
      <c r="D43" s="1409" t="s">
        <v>72</v>
      </c>
      <c r="E43" s="1410">
        <v>54516</v>
      </c>
      <c r="F43" s="1410">
        <v>18856</v>
      </c>
      <c r="G43" s="1410">
        <v>17758</v>
      </c>
      <c r="H43" s="1410">
        <v>11166</v>
      </c>
      <c r="I43" s="1411">
        <v>6736</v>
      </c>
      <c r="J43" s="1410">
        <v>49513</v>
      </c>
      <c r="K43" s="1410">
        <v>17084</v>
      </c>
      <c r="L43" s="1410">
        <v>14549</v>
      </c>
      <c r="M43" s="1410">
        <v>11650</v>
      </c>
      <c r="N43" s="1410">
        <v>6230</v>
      </c>
      <c r="O43" s="1415"/>
      <c r="P43" s="1720"/>
    </row>
    <row r="44" spans="1:16" s="1416" customFormat="1" ht="9.75" customHeight="1" x14ac:dyDescent="0.2">
      <c r="A44" s="1413"/>
      <c r="B44" s="1414"/>
      <c r="C44" s="1139"/>
      <c r="D44" s="1409" t="s">
        <v>71</v>
      </c>
      <c r="E44" s="1410">
        <v>46774</v>
      </c>
      <c r="F44" s="1410">
        <v>15915</v>
      </c>
      <c r="G44" s="1410">
        <v>14374</v>
      </c>
      <c r="H44" s="1410">
        <v>10703</v>
      </c>
      <c r="I44" s="1411">
        <v>5782</v>
      </c>
      <c r="J44" s="1410">
        <v>45927</v>
      </c>
      <c r="K44" s="1410">
        <v>15486</v>
      </c>
      <c r="L44" s="1410">
        <v>13782</v>
      </c>
      <c r="M44" s="1410">
        <v>11723</v>
      </c>
      <c r="N44" s="1410">
        <v>4936</v>
      </c>
      <c r="O44" s="1415"/>
      <c r="P44" s="1720"/>
    </row>
    <row r="45" spans="1:16" s="1416" customFormat="1" ht="9.75" customHeight="1" x14ac:dyDescent="0.2">
      <c r="A45" s="1413"/>
      <c r="B45" s="1414"/>
      <c r="C45" s="1139" t="s">
        <v>56</v>
      </c>
      <c r="D45" s="1139"/>
      <c r="E45" s="1406">
        <v>37593</v>
      </c>
      <c r="F45" s="1406">
        <v>15962</v>
      </c>
      <c r="G45" s="1406">
        <v>11667</v>
      </c>
      <c r="H45" s="1406">
        <v>6577</v>
      </c>
      <c r="I45" s="1412">
        <v>3387</v>
      </c>
      <c r="J45" s="1406">
        <v>38198</v>
      </c>
      <c r="K45" s="1406">
        <v>15235</v>
      </c>
      <c r="L45" s="1406">
        <v>12257</v>
      </c>
      <c r="M45" s="1406">
        <v>6712</v>
      </c>
      <c r="N45" s="1406">
        <v>3994</v>
      </c>
      <c r="O45" s="1415"/>
      <c r="P45" s="1720"/>
    </row>
    <row r="46" spans="1:16" s="1416" customFormat="1" ht="9.75" customHeight="1" x14ac:dyDescent="0.2">
      <c r="A46" s="1413"/>
      <c r="B46" s="1414"/>
      <c r="C46" s="1139"/>
      <c r="D46" s="1409" t="s">
        <v>72</v>
      </c>
      <c r="E46" s="1410">
        <v>20401</v>
      </c>
      <c r="F46" s="1410">
        <v>9440</v>
      </c>
      <c r="G46" s="1410">
        <v>6456</v>
      </c>
      <c r="H46" s="1410">
        <v>2844</v>
      </c>
      <c r="I46" s="1411">
        <v>1661</v>
      </c>
      <c r="J46" s="1410">
        <v>19870</v>
      </c>
      <c r="K46" s="1410">
        <v>8723</v>
      </c>
      <c r="L46" s="1410">
        <v>6334</v>
      </c>
      <c r="M46" s="1410">
        <v>3106</v>
      </c>
      <c r="N46" s="1410">
        <v>1707</v>
      </c>
      <c r="O46" s="1415"/>
      <c r="P46" s="1720"/>
    </row>
    <row r="47" spans="1:16" s="1416" customFormat="1" ht="9.75" customHeight="1" x14ac:dyDescent="0.2">
      <c r="A47" s="1413"/>
      <c r="B47" s="1414"/>
      <c r="C47" s="1139"/>
      <c r="D47" s="1409" t="s">
        <v>71</v>
      </c>
      <c r="E47" s="1410">
        <v>17192</v>
      </c>
      <c r="F47" s="1410">
        <v>6522</v>
      </c>
      <c r="G47" s="1410">
        <v>5211</v>
      </c>
      <c r="H47" s="1410">
        <v>3733</v>
      </c>
      <c r="I47" s="1411">
        <v>1726</v>
      </c>
      <c r="J47" s="1410">
        <v>18328</v>
      </c>
      <c r="K47" s="1410">
        <v>6512</v>
      </c>
      <c r="L47" s="1410">
        <v>5923</v>
      </c>
      <c r="M47" s="1410">
        <v>3606</v>
      </c>
      <c r="N47" s="1410">
        <v>2287</v>
      </c>
      <c r="O47" s="1415"/>
      <c r="P47" s="1720"/>
    </row>
    <row r="48" spans="1:16" s="1416" customFormat="1" ht="9.75" customHeight="1" x14ac:dyDescent="0.2">
      <c r="A48" s="1413"/>
      <c r="B48" s="1414"/>
      <c r="C48" s="1139" t="s">
        <v>74</v>
      </c>
      <c r="D48" s="1139"/>
      <c r="E48" s="1406">
        <v>127595</v>
      </c>
      <c r="F48" s="1406">
        <v>53203</v>
      </c>
      <c r="G48" s="1406">
        <v>41894</v>
      </c>
      <c r="H48" s="1406">
        <v>24786</v>
      </c>
      <c r="I48" s="1412">
        <v>7712</v>
      </c>
      <c r="J48" s="1406">
        <v>135848</v>
      </c>
      <c r="K48" s="1406">
        <v>52600</v>
      </c>
      <c r="L48" s="1406">
        <v>43193</v>
      </c>
      <c r="M48" s="1406">
        <v>30128</v>
      </c>
      <c r="N48" s="1406">
        <v>9927</v>
      </c>
      <c r="O48" s="1415"/>
      <c r="P48" s="1720"/>
    </row>
    <row r="49" spans="1:16" s="1416" customFormat="1" ht="9.75" customHeight="1" x14ac:dyDescent="0.2">
      <c r="A49" s="1417"/>
      <c r="B49" s="1418"/>
      <c r="C49" s="1139"/>
      <c r="D49" s="1409" t="s">
        <v>72</v>
      </c>
      <c r="E49" s="1410">
        <v>67718</v>
      </c>
      <c r="F49" s="1410">
        <v>27973</v>
      </c>
      <c r="G49" s="1410">
        <v>23081</v>
      </c>
      <c r="H49" s="1410">
        <v>12957</v>
      </c>
      <c r="I49" s="1411">
        <v>3707</v>
      </c>
      <c r="J49" s="1410">
        <v>69621</v>
      </c>
      <c r="K49" s="1410">
        <v>27154</v>
      </c>
      <c r="L49" s="1410">
        <v>22911</v>
      </c>
      <c r="M49" s="1410">
        <v>14777</v>
      </c>
      <c r="N49" s="1410">
        <v>4779</v>
      </c>
      <c r="O49" s="1415"/>
      <c r="P49" s="1720"/>
    </row>
    <row r="50" spans="1:16" s="1416" customFormat="1" ht="9.75" customHeight="1" x14ac:dyDescent="0.2">
      <c r="A50" s="1417"/>
      <c r="B50" s="1418"/>
      <c r="C50" s="1139"/>
      <c r="D50" s="1409" t="s">
        <v>71</v>
      </c>
      <c r="E50" s="1410">
        <v>59877</v>
      </c>
      <c r="F50" s="1410">
        <v>25230</v>
      </c>
      <c r="G50" s="1410">
        <v>18813</v>
      </c>
      <c r="H50" s="1410">
        <v>11829</v>
      </c>
      <c r="I50" s="1411">
        <v>4005</v>
      </c>
      <c r="J50" s="1410">
        <v>66227</v>
      </c>
      <c r="K50" s="1410">
        <v>25446</v>
      </c>
      <c r="L50" s="1410">
        <v>20282</v>
      </c>
      <c r="M50" s="1410">
        <v>15351</v>
      </c>
      <c r="N50" s="1410">
        <v>5148</v>
      </c>
      <c r="O50" s="1415"/>
      <c r="P50" s="1720"/>
    </row>
    <row r="51" spans="1:16" s="1416" customFormat="1" ht="9.75" customHeight="1" x14ac:dyDescent="0.2">
      <c r="A51" s="1417"/>
      <c r="B51" s="1418"/>
      <c r="C51" s="1139" t="s">
        <v>76</v>
      </c>
      <c r="D51" s="1139"/>
      <c r="E51" s="1406">
        <v>29588</v>
      </c>
      <c r="F51" s="1406">
        <v>13729</v>
      </c>
      <c r="G51" s="1406">
        <v>10833</v>
      </c>
      <c r="H51" s="1406">
        <v>4426</v>
      </c>
      <c r="I51" s="1412">
        <v>600</v>
      </c>
      <c r="J51" s="1406">
        <v>28979</v>
      </c>
      <c r="K51" s="1406">
        <v>12811</v>
      </c>
      <c r="L51" s="1406">
        <v>10233</v>
      </c>
      <c r="M51" s="1406">
        <v>4458</v>
      </c>
      <c r="N51" s="1406">
        <v>1477</v>
      </c>
      <c r="O51" s="1415"/>
      <c r="P51" s="1720"/>
    </row>
    <row r="52" spans="1:16" s="1416" customFormat="1" ht="9.75" customHeight="1" x14ac:dyDescent="0.2">
      <c r="A52" s="1417"/>
      <c r="B52" s="1418"/>
      <c r="C52" s="1139"/>
      <c r="D52" s="1409" t="s">
        <v>72</v>
      </c>
      <c r="E52" s="1410">
        <v>16265</v>
      </c>
      <c r="F52" s="1410">
        <v>8466</v>
      </c>
      <c r="G52" s="1410">
        <v>5530</v>
      </c>
      <c r="H52" s="1410">
        <v>2035</v>
      </c>
      <c r="I52" s="1411">
        <v>234</v>
      </c>
      <c r="J52" s="1410">
        <v>14899</v>
      </c>
      <c r="K52" s="1410">
        <v>7538</v>
      </c>
      <c r="L52" s="1410">
        <v>4705</v>
      </c>
      <c r="M52" s="1410">
        <v>1742</v>
      </c>
      <c r="N52" s="1410">
        <v>914</v>
      </c>
      <c r="O52" s="1415"/>
      <c r="P52" s="1720"/>
    </row>
    <row r="53" spans="1:16" s="1416" customFormat="1" ht="9.75" customHeight="1" x14ac:dyDescent="0.2">
      <c r="A53" s="1417"/>
      <c r="B53" s="1418"/>
      <c r="C53" s="1139"/>
      <c r="D53" s="1409" t="s">
        <v>71</v>
      </c>
      <c r="E53" s="1410">
        <v>13323</v>
      </c>
      <c r="F53" s="1410">
        <v>5263</v>
      </c>
      <c r="G53" s="1410">
        <v>5303</v>
      </c>
      <c r="H53" s="1410">
        <v>2391</v>
      </c>
      <c r="I53" s="1411">
        <v>366</v>
      </c>
      <c r="J53" s="1410">
        <v>14080</v>
      </c>
      <c r="K53" s="1410">
        <v>5273</v>
      </c>
      <c r="L53" s="1410">
        <v>5528</v>
      </c>
      <c r="M53" s="1410">
        <v>2716</v>
      </c>
      <c r="N53" s="1410">
        <v>563</v>
      </c>
      <c r="O53" s="1415"/>
      <c r="P53" s="1720"/>
    </row>
    <row r="54" spans="1:16" s="1416" customFormat="1" ht="9.75" customHeight="1" x14ac:dyDescent="0.2">
      <c r="A54" s="1417"/>
      <c r="B54" s="1418"/>
      <c r="C54" s="1139" t="s">
        <v>60</v>
      </c>
      <c r="D54" s="1139"/>
      <c r="E54" s="1406">
        <v>136198</v>
      </c>
      <c r="F54" s="1406">
        <v>50417</v>
      </c>
      <c r="G54" s="1406">
        <v>48863</v>
      </c>
      <c r="H54" s="1406">
        <v>27799</v>
      </c>
      <c r="I54" s="1412">
        <v>9119</v>
      </c>
      <c r="J54" s="1406">
        <v>135744</v>
      </c>
      <c r="K54" s="1406">
        <v>47407</v>
      </c>
      <c r="L54" s="1406">
        <v>47330</v>
      </c>
      <c r="M54" s="1406">
        <v>31467</v>
      </c>
      <c r="N54" s="1406">
        <v>9540</v>
      </c>
      <c r="O54" s="1415"/>
      <c r="P54" s="1720"/>
    </row>
    <row r="55" spans="1:16" s="1416" customFormat="1" ht="9.75" customHeight="1" x14ac:dyDescent="0.2">
      <c r="A55" s="1417"/>
      <c r="B55" s="1418"/>
      <c r="C55" s="1139"/>
      <c r="D55" s="1409" t="s">
        <v>72</v>
      </c>
      <c r="E55" s="1410">
        <v>77083</v>
      </c>
      <c r="F55" s="1410">
        <v>28721</v>
      </c>
      <c r="G55" s="1410">
        <v>28660</v>
      </c>
      <c r="H55" s="1410">
        <v>14755</v>
      </c>
      <c r="I55" s="1411">
        <v>4947</v>
      </c>
      <c r="J55" s="1410">
        <v>74357</v>
      </c>
      <c r="K55" s="1410">
        <v>26071</v>
      </c>
      <c r="L55" s="1410">
        <v>26812</v>
      </c>
      <c r="M55" s="1410">
        <v>16702</v>
      </c>
      <c r="N55" s="1410">
        <v>4772</v>
      </c>
      <c r="O55" s="1415"/>
      <c r="P55" s="1720"/>
    </row>
    <row r="56" spans="1:16" s="1416" customFormat="1" ht="9.75" customHeight="1" x14ac:dyDescent="0.2">
      <c r="A56" s="1417"/>
      <c r="B56" s="1418"/>
      <c r="C56" s="1139"/>
      <c r="D56" s="1409" t="s">
        <v>71</v>
      </c>
      <c r="E56" s="1410">
        <v>59115</v>
      </c>
      <c r="F56" s="1410">
        <v>21696</v>
      </c>
      <c r="G56" s="1410">
        <v>20203</v>
      </c>
      <c r="H56" s="1410">
        <v>13044</v>
      </c>
      <c r="I56" s="1411">
        <v>4172</v>
      </c>
      <c r="J56" s="1410">
        <v>61387</v>
      </c>
      <c r="K56" s="1410">
        <v>21336</v>
      </c>
      <c r="L56" s="1410">
        <v>20518</v>
      </c>
      <c r="M56" s="1410">
        <v>14765</v>
      </c>
      <c r="N56" s="1410">
        <v>4768</v>
      </c>
      <c r="O56" s="1415"/>
      <c r="P56" s="1720"/>
    </row>
    <row r="57" spans="1:16" s="1416" customFormat="1" ht="9.75" customHeight="1" x14ac:dyDescent="0.2">
      <c r="A57" s="1417"/>
      <c r="B57" s="1418"/>
      <c r="C57" s="1139" t="s">
        <v>59</v>
      </c>
      <c r="D57" s="1139"/>
      <c r="E57" s="1406">
        <v>797200</v>
      </c>
      <c r="F57" s="1406">
        <v>200773</v>
      </c>
      <c r="G57" s="1406">
        <v>206318</v>
      </c>
      <c r="H57" s="1406">
        <v>178089</v>
      </c>
      <c r="I57" s="1412">
        <v>212020</v>
      </c>
      <c r="J57" s="1406">
        <v>817508</v>
      </c>
      <c r="K57" s="1406">
        <v>186196</v>
      </c>
      <c r="L57" s="1406">
        <v>196751</v>
      </c>
      <c r="M57" s="1406">
        <v>175202</v>
      </c>
      <c r="N57" s="1406">
        <v>259359</v>
      </c>
      <c r="O57" s="1415"/>
      <c r="P57" s="1720"/>
    </row>
    <row r="58" spans="1:16" s="1416" customFormat="1" ht="9.75" customHeight="1" x14ac:dyDescent="0.2">
      <c r="A58" s="1417"/>
      <c r="B58" s="1418"/>
      <c r="C58" s="1139"/>
      <c r="D58" s="1409" t="s">
        <v>72</v>
      </c>
      <c r="E58" s="1410">
        <v>420622</v>
      </c>
      <c r="F58" s="1410">
        <v>103401</v>
      </c>
      <c r="G58" s="1410">
        <v>114842</v>
      </c>
      <c r="H58" s="1410">
        <v>99123</v>
      </c>
      <c r="I58" s="1411">
        <v>103256</v>
      </c>
      <c r="J58" s="1410">
        <v>414903</v>
      </c>
      <c r="K58" s="1410">
        <v>94750</v>
      </c>
      <c r="L58" s="1410">
        <v>105149</v>
      </c>
      <c r="M58" s="1410">
        <v>93435</v>
      </c>
      <c r="N58" s="1410">
        <v>121569</v>
      </c>
      <c r="O58" s="1415"/>
      <c r="P58" s="1720"/>
    </row>
    <row r="59" spans="1:16" s="1416" customFormat="1" ht="9.75" customHeight="1" x14ac:dyDescent="0.2">
      <c r="A59" s="1417"/>
      <c r="B59" s="1418"/>
      <c r="C59" s="1139"/>
      <c r="D59" s="1409" t="s">
        <v>71</v>
      </c>
      <c r="E59" s="1410">
        <v>376578</v>
      </c>
      <c r="F59" s="1410">
        <v>97372</v>
      </c>
      <c r="G59" s="1410">
        <v>91476</v>
      </c>
      <c r="H59" s="1410">
        <v>78966</v>
      </c>
      <c r="I59" s="1411">
        <v>108764</v>
      </c>
      <c r="J59" s="1410">
        <v>402605</v>
      </c>
      <c r="K59" s="1410">
        <v>91446</v>
      </c>
      <c r="L59" s="1410">
        <v>91602</v>
      </c>
      <c r="M59" s="1410">
        <v>81767</v>
      </c>
      <c r="N59" s="1410">
        <v>137790</v>
      </c>
      <c r="O59" s="1415"/>
      <c r="P59" s="1720"/>
    </row>
    <row r="60" spans="1:16" s="1416" customFormat="1" ht="9.75" customHeight="1" x14ac:dyDescent="0.2">
      <c r="A60" s="1417"/>
      <c r="B60" s="1418"/>
      <c r="C60" s="1139" t="s">
        <v>57</v>
      </c>
      <c r="D60" s="1139"/>
      <c r="E60" s="1406">
        <v>21555</v>
      </c>
      <c r="F60" s="1406">
        <v>9146</v>
      </c>
      <c r="G60" s="1406">
        <v>7510</v>
      </c>
      <c r="H60" s="1406">
        <v>4509</v>
      </c>
      <c r="I60" s="1412">
        <v>390</v>
      </c>
      <c r="J60" s="1406">
        <v>21614</v>
      </c>
      <c r="K60" s="1406">
        <v>8492</v>
      </c>
      <c r="L60" s="1406">
        <v>7280</v>
      </c>
      <c r="M60" s="1406">
        <v>4514</v>
      </c>
      <c r="N60" s="1406">
        <v>1328</v>
      </c>
      <c r="O60" s="1415"/>
      <c r="P60" s="1720"/>
    </row>
    <row r="61" spans="1:16" s="1212" customFormat="1" ht="9.75" customHeight="1" x14ac:dyDescent="0.2">
      <c r="A61" s="510"/>
      <c r="B61" s="1419"/>
      <c r="C61" s="1139"/>
      <c r="D61" s="1409" t="s">
        <v>72</v>
      </c>
      <c r="E61" s="1410">
        <v>11389</v>
      </c>
      <c r="F61" s="1410">
        <v>5390</v>
      </c>
      <c r="G61" s="1410">
        <v>3638</v>
      </c>
      <c r="H61" s="1410">
        <v>2182</v>
      </c>
      <c r="I61" s="1411">
        <v>179</v>
      </c>
      <c r="J61" s="1410">
        <v>11079</v>
      </c>
      <c r="K61" s="1410">
        <v>4885</v>
      </c>
      <c r="L61" s="1410">
        <v>3454</v>
      </c>
      <c r="M61" s="1410">
        <v>1925</v>
      </c>
      <c r="N61" s="1410">
        <v>815</v>
      </c>
      <c r="O61" s="1415"/>
      <c r="P61" s="1720"/>
    </row>
    <row r="62" spans="1:16" s="1422" customFormat="1" ht="9.75" customHeight="1" x14ac:dyDescent="0.2">
      <c r="A62" s="1420"/>
      <c r="B62" s="1421"/>
      <c r="C62" s="1139"/>
      <c r="D62" s="1409" t="s">
        <v>71</v>
      </c>
      <c r="E62" s="1410">
        <v>10166</v>
      </c>
      <c r="F62" s="1410">
        <v>3756</v>
      </c>
      <c r="G62" s="1410">
        <v>3872</v>
      </c>
      <c r="H62" s="1410">
        <v>2327</v>
      </c>
      <c r="I62" s="1411">
        <v>211</v>
      </c>
      <c r="J62" s="1410">
        <v>10535</v>
      </c>
      <c r="K62" s="1410">
        <v>3607</v>
      </c>
      <c r="L62" s="1410">
        <v>3826</v>
      </c>
      <c r="M62" s="1410">
        <v>2589</v>
      </c>
      <c r="N62" s="1410">
        <v>513</v>
      </c>
      <c r="O62" s="1415"/>
      <c r="P62" s="1720"/>
    </row>
    <row r="63" spans="1:16" s="1422" customFormat="1" ht="9.75" customHeight="1" x14ac:dyDescent="0.2">
      <c r="A63" s="1420"/>
      <c r="B63" s="1420"/>
      <c r="C63" s="1139" t="s">
        <v>63</v>
      </c>
      <c r="D63" s="1139"/>
      <c r="E63" s="1406">
        <v>539351</v>
      </c>
      <c r="F63" s="1406">
        <v>158595</v>
      </c>
      <c r="G63" s="1406">
        <v>172074</v>
      </c>
      <c r="H63" s="1406">
        <v>129372</v>
      </c>
      <c r="I63" s="1412">
        <v>79310</v>
      </c>
      <c r="J63" s="1406">
        <v>551277</v>
      </c>
      <c r="K63" s="1406">
        <v>151836</v>
      </c>
      <c r="L63" s="1406">
        <v>167713</v>
      </c>
      <c r="M63" s="1406">
        <v>138589</v>
      </c>
      <c r="N63" s="1406">
        <v>93139</v>
      </c>
      <c r="O63" s="1415"/>
      <c r="P63" s="1720"/>
    </row>
    <row r="64" spans="1:16" s="1422" customFormat="1" ht="9.75" customHeight="1" x14ac:dyDescent="0.2">
      <c r="A64" s="1420"/>
      <c r="B64" s="1420"/>
      <c r="C64" s="1139"/>
      <c r="D64" s="1409" t="s">
        <v>72</v>
      </c>
      <c r="E64" s="1410">
        <v>303635</v>
      </c>
      <c r="F64" s="1410">
        <v>88662</v>
      </c>
      <c r="G64" s="1410">
        <v>103515</v>
      </c>
      <c r="H64" s="1410">
        <v>72947</v>
      </c>
      <c r="I64" s="1411">
        <v>38511</v>
      </c>
      <c r="J64" s="1410">
        <v>294177</v>
      </c>
      <c r="K64" s="1410">
        <v>82044</v>
      </c>
      <c r="L64" s="1410">
        <v>95788</v>
      </c>
      <c r="M64" s="1410">
        <v>75296</v>
      </c>
      <c r="N64" s="1410">
        <v>41049</v>
      </c>
      <c r="O64" s="1415"/>
      <c r="P64" s="1720"/>
    </row>
    <row r="65" spans="1:16" s="1422" customFormat="1" ht="9.75" customHeight="1" x14ac:dyDescent="0.2">
      <c r="A65" s="1420"/>
      <c r="B65" s="1420"/>
      <c r="C65" s="1139"/>
      <c r="D65" s="1409" t="s">
        <v>71</v>
      </c>
      <c r="E65" s="1410">
        <v>235716</v>
      </c>
      <c r="F65" s="1410">
        <v>69933</v>
      </c>
      <c r="G65" s="1410">
        <v>68559</v>
      </c>
      <c r="H65" s="1410">
        <v>56425</v>
      </c>
      <c r="I65" s="1411">
        <v>40799</v>
      </c>
      <c r="J65" s="1410">
        <v>257100</v>
      </c>
      <c r="K65" s="1410">
        <v>69792</v>
      </c>
      <c r="L65" s="1410">
        <v>71925</v>
      </c>
      <c r="M65" s="1410">
        <v>63293</v>
      </c>
      <c r="N65" s="1410">
        <v>52090</v>
      </c>
      <c r="O65" s="1415"/>
      <c r="P65" s="1720"/>
    </row>
    <row r="66" spans="1:16" s="1159" customFormat="1" ht="9.75" customHeight="1" x14ac:dyDescent="0.2">
      <c r="A66" s="1157"/>
      <c r="B66" s="1158"/>
      <c r="C66" s="1139" t="s">
        <v>575</v>
      </c>
      <c r="D66" s="1139"/>
      <c r="E66" s="1406">
        <v>111455</v>
      </c>
      <c r="F66" s="1406">
        <v>41558</v>
      </c>
      <c r="G66" s="1406">
        <v>36432</v>
      </c>
      <c r="H66" s="1406">
        <v>24162</v>
      </c>
      <c r="I66" s="1412">
        <v>9303</v>
      </c>
      <c r="J66" s="1406">
        <v>101230</v>
      </c>
      <c r="K66" s="1406">
        <v>36103</v>
      </c>
      <c r="L66" s="1406">
        <v>35417</v>
      </c>
      <c r="M66" s="1406">
        <v>21933</v>
      </c>
      <c r="N66" s="1406">
        <v>7777</v>
      </c>
      <c r="O66" s="1145"/>
      <c r="P66" s="1126"/>
    </row>
    <row r="67" spans="1:16" s="1159" customFormat="1" ht="9.75" customHeight="1" x14ac:dyDescent="0.2">
      <c r="A67" s="1157"/>
      <c r="B67" s="1158"/>
      <c r="C67" s="1139"/>
      <c r="D67" s="1409" t="s">
        <v>72</v>
      </c>
      <c r="E67" s="1410">
        <v>61063</v>
      </c>
      <c r="F67" s="1410">
        <v>22649</v>
      </c>
      <c r="G67" s="1410">
        <v>20661</v>
      </c>
      <c r="H67" s="1410">
        <v>13032</v>
      </c>
      <c r="I67" s="1411">
        <v>4721</v>
      </c>
      <c r="J67" s="1410">
        <v>54493</v>
      </c>
      <c r="K67" s="1410">
        <v>19109</v>
      </c>
      <c r="L67" s="1410">
        <v>18853</v>
      </c>
      <c r="M67" s="1410">
        <v>11712</v>
      </c>
      <c r="N67" s="1410">
        <v>4819</v>
      </c>
      <c r="O67" s="1145"/>
      <c r="P67" s="1126"/>
    </row>
    <row r="68" spans="1:16" s="1159" customFormat="1" ht="9.75" customHeight="1" x14ac:dyDescent="0.2">
      <c r="A68" s="1157"/>
      <c r="B68" s="1158"/>
      <c r="C68" s="1139"/>
      <c r="D68" s="1409" t="s">
        <v>71</v>
      </c>
      <c r="E68" s="1410">
        <v>50392</v>
      </c>
      <c r="F68" s="1410">
        <v>18909</v>
      </c>
      <c r="G68" s="1410">
        <v>15771</v>
      </c>
      <c r="H68" s="1410">
        <v>11130</v>
      </c>
      <c r="I68" s="1411">
        <v>4582</v>
      </c>
      <c r="J68" s="1410">
        <v>46737</v>
      </c>
      <c r="K68" s="1410">
        <v>16994</v>
      </c>
      <c r="L68" s="1410">
        <v>16564</v>
      </c>
      <c r="M68" s="1410">
        <v>10221</v>
      </c>
      <c r="N68" s="1410">
        <v>2958</v>
      </c>
      <c r="O68" s="1423"/>
      <c r="P68" s="1126"/>
    </row>
    <row r="69" spans="1:16" ht="9.75" customHeight="1" x14ac:dyDescent="0.2">
      <c r="A69" s="1123"/>
      <c r="B69" s="1123"/>
      <c r="C69" s="1139" t="s">
        <v>58</v>
      </c>
      <c r="D69" s="1139"/>
      <c r="E69" s="1406">
        <v>165653</v>
      </c>
      <c r="F69" s="1406">
        <v>53526</v>
      </c>
      <c r="G69" s="1406">
        <v>52076</v>
      </c>
      <c r="H69" s="1406">
        <v>36432</v>
      </c>
      <c r="I69" s="1412">
        <v>23619</v>
      </c>
      <c r="J69" s="1406">
        <v>152690</v>
      </c>
      <c r="K69" s="1406">
        <v>48051</v>
      </c>
      <c r="L69" s="1406">
        <v>47593</v>
      </c>
      <c r="M69" s="1406">
        <v>31967</v>
      </c>
      <c r="N69" s="1406">
        <v>25079</v>
      </c>
      <c r="O69" s="1145"/>
      <c r="P69" s="1123"/>
    </row>
    <row r="70" spans="1:16" s="1159" customFormat="1" ht="9.75" customHeight="1" x14ac:dyDescent="0.2">
      <c r="A70" s="1157"/>
      <c r="B70" s="1158"/>
      <c r="C70" s="1139"/>
      <c r="D70" s="1409" t="s">
        <v>72</v>
      </c>
      <c r="E70" s="1410">
        <v>93920</v>
      </c>
      <c r="F70" s="1410">
        <v>26677</v>
      </c>
      <c r="G70" s="1410">
        <v>29021</v>
      </c>
      <c r="H70" s="1410">
        <v>22620</v>
      </c>
      <c r="I70" s="1411">
        <v>15602</v>
      </c>
      <c r="J70" s="1410">
        <v>81959</v>
      </c>
      <c r="K70" s="1410">
        <v>22995</v>
      </c>
      <c r="L70" s="1410">
        <v>25138</v>
      </c>
      <c r="M70" s="1410">
        <v>18367</v>
      </c>
      <c r="N70" s="1410">
        <v>15459</v>
      </c>
      <c r="O70" s="1145"/>
      <c r="P70" s="1126"/>
    </row>
    <row r="71" spans="1:16" s="1159" customFormat="1" ht="9.75" customHeight="1" x14ac:dyDescent="0.2">
      <c r="A71" s="1157"/>
      <c r="B71" s="1158"/>
      <c r="C71" s="1139"/>
      <c r="D71" s="1409" t="s">
        <v>71</v>
      </c>
      <c r="E71" s="1410">
        <v>71733</v>
      </c>
      <c r="F71" s="1410">
        <v>26849</v>
      </c>
      <c r="G71" s="1410">
        <v>23055</v>
      </c>
      <c r="H71" s="1410">
        <v>13812</v>
      </c>
      <c r="I71" s="1411">
        <v>8017</v>
      </c>
      <c r="J71" s="1410">
        <v>70731</v>
      </c>
      <c r="K71" s="1410">
        <v>25056</v>
      </c>
      <c r="L71" s="1410">
        <v>22455</v>
      </c>
      <c r="M71" s="1410">
        <v>13600</v>
      </c>
      <c r="N71" s="1410">
        <v>9620</v>
      </c>
      <c r="O71" s="1145"/>
      <c r="P71" s="1126"/>
    </row>
    <row r="72" spans="1:16" s="1159" customFormat="1" ht="9.75" customHeight="1" x14ac:dyDescent="0.2">
      <c r="A72" s="1157"/>
      <c r="B72" s="1158"/>
      <c r="C72" s="1139" t="s">
        <v>65</v>
      </c>
      <c r="D72" s="1139"/>
      <c r="E72" s="1406">
        <v>54164</v>
      </c>
      <c r="F72" s="1406">
        <v>21353</v>
      </c>
      <c r="G72" s="1406">
        <v>17652</v>
      </c>
      <c r="H72" s="1406">
        <v>8525</v>
      </c>
      <c r="I72" s="1412">
        <v>6634</v>
      </c>
      <c r="J72" s="1406">
        <v>57001</v>
      </c>
      <c r="K72" s="1406">
        <v>21184</v>
      </c>
      <c r="L72" s="1406">
        <v>17403</v>
      </c>
      <c r="M72" s="1406">
        <v>9462</v>
      </c>
      <c r="N72" s="1406">
        <v>8952</v>
      </c>
      <c r="O72" s="1145"/>
      <c r="P72" s="1126"/>
    </row>
    <row r="73" spans="1:16" s="1159" customFormat="1" ht="9.75" customHeight="1" x14ac:dyDescent="0.2">
      <c r="A73" s="1157"/>
      <c r="B73" s="1158"/>
      <c r="C73" s="1139"/>
      <c r="D73" s="1409" t="s">
        <v>72</v>
      </c>
      <c r="E73" s="1410">
        <v>30303</v>
      </c>
      <c r="F73" s="1410">
        <v>12770</v>
      </c>
      <c r="G73" s="1410">
        <v>10453</v>
      </c>
      <c r="H73" s="1410">
        <v>4016</v>
      </c>
      <c r="I73" s="1411">
        <v>3064</v>
      </c>
      <c r="J73" s="1410">
        <v>30164</v>
      </c>
      <c r="K73" s="1410">
        <v>12124</v>
      </c>
      <c r="L73" s="1410">
        <v>9617</v>
      </c>
      <c r="M73" s="1410">
        <v>4295</v>
      </c>
      <c r="N73" s="1410">
        <v>4128</v>
      </c>
      <c r="O73" s="1145"/>
      <c r="P73" s="1126"/>
    </row>
    <row r="74" spans="1:16" s="1159" customFormat="1" ht="9.75" customHeight="1" x14ac:dyDescent="0.2">
      <c r="A74" s="1157"/>
      <c r="B74" s="1158"/>
      <c r="C74" s="1139"/>
      <c r="D74" s="1409" t="s">
        <v>71</v>
      </c>
      <c r="E74" s="1410">
        <v>23861</v>
      </c>
      <c r="F74" s="1410">
        <v>8583</v>
      </c>
      <c r="G74" s="1410">
        <v>7199</v>
      </c>
      <c r="H74" s="1410">
        <v>4509</v>
      </c>
      <c r="I74" s="1411">
        <v>3570</v>
      </c>
      <c r="J74" s="1410">
        <v>26837</v>
      </c>
      <c r="K74" s="1410">
        <v>9060</v>
      </c>
      <c r="L74" s="1410">
        <v>7786</v>
      </c>
      <c r="M74" s="1410">
        <v>5167</v>
      </c>
      <c r="N74" s="1410">
        <v>4824</v>
      </c>
      <c r="O74" s="1145"/>
      <c r="P74" s="1126"/>
    </row>
    <row r="75" spans="1:16" s="1159" customFormat="1" ht="9.75" customHeight="1" x14ac:dyDescent="0.2">
      <c r="A75" s="1157"/>
      <c r="B75" s="1158"/>
      <c r="C75" s="1139" t="s">
        <v>67</v>
      </c>
      <c r="D75" s="1139"/>
      <c r="E75" s="1406">
        <v>34115</v>
      </c>
      <c r="F75" s="1406">
        <v>16090</v>
      </c>
      <c r="G75" s="1406">
        <v>11492</v>
      </c>
      <c r="H75" s="1406">
        <v>5979</v>
      </c>
      <c r="I75" s="1412">
        <v>554</v>
      </c>
      <c r="J75" s="1406">
        <v>33121</v>
      </c>
      <c r="K75" s="1406">
        <v>15117</v>
      </c>
      <c r="L75" s="1406">
        <v>11465</v>
      </c>
      <c r="M75" s="1406">
        <v>5316</v>
      </c>
      <c r="N75" s="1406">
        <v>1223</v>
      </c>
      <c r="O75" s="1145"/>
      <c r="P75" s="1126"/>
    </row>
    <row r="76" spans="1:16" s="1159" customFormat="1" ht="9.75" customHeight="1" x14ac:dyDescent="0.2">
      <c r="A76" s="1157"/>
      <c r="B76" s="1158"/>
      <c r="C76" s="1139"/>
      <c r="D76" s="1409" t="s">
        <v>72</v>
      </c>
      <c r="E76" s="1410">
        <v>19239</v>
      </c>
      <c r="F76" s="1410">
        <v>9658</v>
      </c>
      <c r="G76" s="1410">
        <v>6482</v>
      </c>
      <c r="H76" s="1410">
        <v>2956</v>
      </c>
      <c r="I76" s="1411">
        <v>143</v>
      </c>
      <c r="J76" s="1410">
        <v>17660</v>
      </c>
      <c r="K76" s="1410">
        <v>8675</v>
      </c>
      <c r="L76" s="1410">
        <v>6008</v>
      </c>
      <c r="M76" s="1410">
        <v>2615</v>
      </c>
      <c r="N76" s="1410">
        <v>362</v>
      </c>
      <c r="O76" s="1145"/>
      <c r="P76" s="1126"/>
    </row>
    <row r="77" spans="1:16" s="1159" customFormat="1" ht="9.75" customHeight="1" x14ac:dyDescent="0.2">
      <c r="A77" s="1157"/>
      <c r="B77" s="1158"/>
      <c r="C77" s="1139"/>
      <c r="D77" s="1409" t="s">
        <v>71</v>
      </c>
      <c r="E77" s="1410">
        <v>14876</v>
      </c>
      <c r="F77" s="1410">
        <v>6432</v>
      </c>
      <c r="G77" s="1410">
        <v>5010</v>
      </c>
      <c r="H77" s="1410">
        <v>3023</v>
      </c>
      <c r="I77" s="1411">
        <v>411</v>
      </c>
      <c r="J77" s="1410">
        <v>15461</v>
      </c>
      <c r="K77" s="1410">
        <v>6442</v>
      </c>
      <c r="L77" s="1410">
        <v>5457</v>
      </c>
      <c r="M77" s="1410">
        <v>2701</v>
      </c>
      <c r="N77" s="1410">
        <v>861</v>
      </c>
      <c r="O77" s="1145"/>
      <c r="P77" s="1126"/>
    </row>
    <row r="78" spans="1:16" s="1159" customFormat="1" ht="9.75" customHeight="1" x14ac:dyDescent="0.2">
      <c r="A78" s="1157"/>
      <c r="B78" s="1158"/>
      <c r="C78" s="1139" t="s">
        <v>77</v>
      </c>
      <c r="D78" s="1139"/>
      <c r="E78" s="1406">
        <v>78979</v>
      </c>
      <c r="F78" s="1406">
        <v>29258</v>
      </c>
      <c r="G78" s="1406">
        <v>25063</v>
      </c>
      <c r="H78" s="1406">
        <v>15917</v>
      </c>
      <c r="I78" s="1412">
        <v>8741</v>
      </c>
      <c r="J78" s="1406">
        <v>80578</v>
      </c>
      <c r="K78" s="1406">
        <v>28867</v>
      </c>
      <c r="L78" s="1406">
        <v>24899</v>
      </c>
      <c r="M78" s="1406">
        <v>16490</v>
      </c>
      <c r="N78" s="1406">
        <v>10322</v>
      </c>
      <c r="O78" s="1145"/>
      <c r="P78" s="1126"/>
    </row>
    <row r="79" spans="1:16" s="1159" customFormat="1" ht="9.75" customHeight="1" x14ac:dyDescent="0.2">
      <c r="A79" s="1157"/>
      <c r="B79" s="1158"/>
      <c r="C79" s="1139"/>
      <c r="D79" s="1409" t="s">
        <v>72</v>
      </c>
      <c r="E79" s="1410">
        <v>47064</v>
      </c>
      <c r="F79" s="1410">
        <v>17854</v>
      </c>
      <c r="G79" s="1410">
        <v>14694</v>
      </c>
      <c r="H79" s="1410">
        <v>8505</v>
      </c>
      <c r="I79" s="1411">
        <v>6011</v>
      </c>
      <c r="J79" s="1410">
        <v>45163</v>
      </c>
      <c r="K79" s="1410">
        <v>17092</v>
      </c>
      <c r="L79" s="1410">
        <v>13705</v>
      </c>
      <c r="M79" s="1410">
        <v>7942</v>
      </c>
      <c r="N79" s="1410">
        <v>6424</v>
      </c>
      <c r="O79" s="1145"/>
      <c r="P79" s="1126"/>
    </row>
    <row r="80" spans="1:16" s="1159" customFormat="1" ht="9.75" customHeight="1" x14ac:dyDescent="0.2">
      <c r="A80" s="1157"/>
      <c r="B80" s="1158"/>
      <c r="C80" s="1139"/>
      <c r="D80" s="1409" t="s">
        <v>71</v>
      </c>
      <c r="E80" s="1410">
        <v>31915</v>
      </c>
      <c r="F80" s="1410">
        <v>11404</v>
      </c>
      <c r="G80" s="1410">
        <v>10369</v>
      </c>
      <c r="H80" s="1410">
        <v>7412</v>
      </c>
      <c r="I80" s="1411">
        <v>2730</v>
      </c>
      <c r="J80" s="1410">
        <v>35415</v>
      </c>
      <c r="K80" s="1410">
        <v>11775</v>
      </c>
      <c r="L80" s="1410">
        <v>11194</v>
      </c>
      <c r="M80" s="1410">
        <v>8548</v>
      </c>
      <c r="N80" s="1410">
        <v>3898</v>
      </c>
      <c r="O80" s="1145"/>
      <c r="P80" s="1126"/>
    </row>
    <row r="81" spans="1:16" s="1159" customFormat="1" ht="8.25" customHeight="1" x14ac:dyDescent="0.2">
      <c r="A81" s="1157"/>
      <c r="B81" s="1158"/>
      <c r="C81" s="1199" t="s">
        <v>576</v>
      </c>
      <c r="D81" s="1424"/>
      <c r="E81" s="1424"/>
      <c r="F81" s="1425"/>
      <c r="G81" s="1426"/>
      <c r="H81" s="1426"/>
      <c r="I81" s="1199"/>
      <c r="J81" s="1199"/>
      <c r="K81" s="1199"/>
      <c r="L81" s="1199"/>
      <c r="M81" s="1160"/>
      <c r="N81" s="1427"/>
      <c r="O81" s="1145"/>
      <c r="P81" s="1126"/>
    </row>
    <row r="82" spans="1:16" s="1159" customFormat="1" ht="9.75" customHeight="1" x14ac:dyDescent="0.2">
      <c r="A82" s="1157"/>
      <c r="B82" s="1158"/>
      <c r="C82" s="1181" t="s">
        <v>511</v>
      </c>
      <c r="D82" s="1150"/>
      <c r="E82" s="1150"/>
      <c r="F82" s="1151"/>
      <c r="G82" s="1151"/>
      <c r="H82" s="1151"/>
      <c r="I82" s="1151"/>
      <c r="J82" s="173"/>
      <c r="K82" s="1152"/>
      <c r="L82" s="173"/>
      <c r="M82" s="1160"/>
      <c r="N82" s="1160"/>
      <c r="O82" s="1145"/>
      <c r="P82" s="1126"/>
    </row>
    <row r="83" spans="1:16" ht="13.5" customHeight="1" x14ac:dyDescent="0.2">
      <c r="A83" s="1123"/>
      <c r="B83" s="1123"/>
      <c r="C83" s="1182"/>
      <c r="D83" s="1182"/>
      <c r="E83" s="1182"/>
      <c r="F83" s="1182"/>
      <c r="G83" s="1182"/>
      <c r="H83" s="1182"/>
      <c r="I83" s="1182"/>
      <c r="J83" s="1182"/>
      <c r="K83" s="1182"/>
      <c r="L83" s="1182"/>
      <c r="M83" s="1562">
        <v>43252</v>
      </c>
      <c r="N83" s="1562"/>
      <c r="O83" s="401">
        <v>13</v>
      </c>
      <c r="P83" s="1123"/>
    </row>
  </sheetData>
  <mergeCells count="5">
    <mergeCell ref="M83:N83"/>
    <mergeCell ref="B1:F1"/>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D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584" t="s">
        <v>316</v>
      </c>
      <c r="M1" s="1584"/>
      <c r="N1" s="1584"/>
      <c r="O1" s="1584"/>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20" t="s">
        <v>482</v>
      </c>
      <c r="D4" s="254"/>
      <c r="E4" s="254"/>
      <c r="F4" s="254"/>
      <c r="G4" s="254"/>
      <c r="H4" s="254"/>
      <c r="I4" s="254"/>
      <c r="J4" s="254"/>
      <c r="K4" s="254"/>
      <c r="L4" s="254"/>
      <c r="M4" s="254"/>
      <c r="N4" s="255"/>
      <c r="O4" s="564"/>
      <c r="P4" s="564"/>
    </row>
    <row r="5" spans="1:16" ht="7.5" customHeight="1" x14ac:dyDescent="0.2">
      <c r="A5" s="131"/>
      <c r="B5" s="238"/>
      <c r="C5" s="1585" t="s">
        <v>85</v>
      </c>
      <c r="D5" s="1585"/>
      <c r="E5" s="133"/>
      <c r="F5" s="11"/>
      <c r="G5" s="133"/>
      <c r="H5" s="133"/>
      <c r="I5" s="133"/>
      <c r="J5" s="133"/>
      <c r="K5" s="133"/>
      <c r="L5" s="564"/>
      <c r="M5" s="564"/>
      <c r="N5" s="564"/>
      <c r="O5" s="564"/>
      <c r="P5" s="564"/>
    </row>
    <row r="6" spans="1:16" ht="13.5" customHeight="1" x14ac:dyDescent="0.2">
      <c r="A6" s="131"/>
      <c r="B6" s="238"/>
      <c r="C6" s="1586"/>
      <c r="D6" s="1586"/>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21" t="s">
        <v>293</v>
      </c>
      <c r="D8" s="1121"/>
      <c r="E8" s="1121"/>
      <c r="F8" s="1020">
        <v>485</v>
      </c>
      <c r="G8" s="223"/>
      <c r="H8" s="1020">
        <v>485</v>
      </c>
      <c r="I8" s="1020">
        <v>485</v>
      </c>
      <c r="J8" s="1020">
        <v>505</v>
      </c>
      <c r="K8" s="1020">
        <v>505</v>
      </c>
      <c r="L8" s="1020">
        <v>530</v>
      </c>
      <c r="M8" s="1020">
        <v>557</v>
      </c>
      <c r="N8" s="1020">
        <v>580</v>
      </c>
      <c r="O8" s="198"/>
      <c r="P8" s="198"/>
    </row>
    <row r="9" spans="1:16" ht="31.5" customHeight="1" x14ac:dyDescent="0.2">
      <c r="A9" s="131"/>
      <c r="B9" s="240"/>
      <c r="C9" s="197" t="s">
        <v>281</v>
      </c>
      <c r="D9" s="197"/>
      <c r="E9" s="194"/>
      <c r="F9" s="194" t="s">
        <v>280</v>
      </c>
      <c r="G9" s="196"/>
      <c r="H9" s="559" t="s">
        <v>333</v>
      </c>
      <c r="I9" s="559" t="s">
        <v>333</v>
      </c>
      <c r="J9" s="194" t="s">
        <v>485</v>
      </c>
      <c r="K9" s="559" t="s">
        <v>333</v>
      </c>
      <c r="L9" s="194" t="s">
        <v>429</v>
      </c>
      <c r="M9" s="194" t="s">
        <v>468</v>
      </c>
      <c r="N9" s="194" t="s">
        <v>483</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428</v>
      </c>
      <c r="M10" s="194" t="s">
        <v>467</v>
      </c>
      <c r="N10" s="194" t="s">
        <v>484</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20" t="s">
        <v>277</v>
      </c>
      <c r="D12" s="1119"/>
      <c r="E12" s="252"/>
      <c r="F12" s="252"/>
      <c r="G12" s="252"/>
      <c r="H12" s="252"/>
      <c r="I12" s="252"/>
      <c r="J12" s="252"/>
      <c r="K12" s="252"/>
      <c r="L12" s="252"/>
      <c r="M12" s="252"/>
      <c r="N12" s="253"/>
      <c r="O12" s="133"/>
      <c r="P12" s="131"/>
    </row>
    <row r="13" spans="1:16" ht="7.5" customHeight="1" x14ac:dyDescent="0.2">
      <c r="A13" s="131"/>
      <c r="B13" s="238"/>
      <c r="C13" s="1587" t="s">
        <v>274</v>
      </c>
      <c r="D13" s="1587"/>
      <c r="E13" s="139"/>
      <c r="F13" s="139"/>
      <c r="G13" s="84"/>
      <c r="H13" s="140"/>
      <c r="I13" s="140"/>
      <c r="J13" s="140"/>
      <c r="K13" s="140"/>
      <c r="L13" s="140"/>
      <c r="M13" s="140"/>
      <c r="N13" s="140"/>
      <c r="O13" s="133"/>
      <c r="P13" s="131"/>
    </row>
    <row r="14" spans="1:16" ht="13.5" customHeight="1" x14ac:dyDescent="0.2">
      <c r="A14" s="131"/>
      <c r="B14" s="238"/>
      <c r="C14" s="1588"/>
      <c r="D14" s="1588"/>
      <c r="E14" s="139"/>
      <c r="F14" s="139"/>
      <c r="G14" s="84"/>
      <c r="H14" s="1591">
        <v>2014</v>
      </c>
      <c r="I14" s="1590"/>
      <c r="J14" s="1589">
        <v>2015</v>
      </c>
      <c r="K14" s="1590"/>
      <c r="L14" s="1589">
        <v>2016</v>
      </c>
      <c r="M14" s="1590"/>
      <c r="N14" s="1183">
        <v>2017</v>
      </c>
      <c r="O14" s="133"/>
      <c r="P14" s="131"/>
    </row>
    <row r="15" spans="1:16" ht="12.75" customHeight="1" x14ac:dyDescent="0.2">
      <c r="A15" s="131"/>
      <c r="B15" s="238"/>
      <c r="C15" s="139"/>
      <c r="D15" s="139"/>
      <c r="E15" s="139"/>
      <c r="F15" s="139"/>
      <c r="G15" s="84"/>
      <c r="H15" s="1189" t="s">
        <v>87</v>
      </c>
      <c r="I15" s="707" t="s">
        <v>86</v>
      </c>
      <c r="J15" s="1183" t="s">
        <v>87</v>
      </c>
      <c r="K15" s="474" t="s">
        <v>86</v>
      </c>
      <c r="L15" s="1183" t="s">
        <v>470</v>
      </c>
      <c r="M15" s="1183" t="s">
        <v>478</v>
      </c>
      <c r="N15" s="1183" t="s">
        <v>87</v>
      </c>
      <c r="O15" s="133"/>
      <c r="P15" s="131"/>
    </row>
    <row r="16" spans="1:16" ht="4.5" customHeight="1" x14ac:dyDescent="0.2">
      <c r="A16" s="131"/>
      <c r="B16" s="238"/>
      <c r="C16" s="139"/>
      <c r="D16" s="139"/>
      <c r="E16" s="139"/>
      <c r="F16" s="139"/>
      <c r="G16" s="84"/>
      <c r="H16" s="402"/>
      <c r="I16" s="1071"/>
      <c r="J16" s="1071"/>
      <c r="K16" s="1071"/>
      <c r="L16" s="1071"/>
      <c r="M16" s="1072"/>
      <c r="N16" s="402"/>
      <c r="O16" s="140"/>
      <c r="P16" s="131"/>
    </row>
    <row r="17" spans="1:19" ht="15" customHeight="1" x14ac:dyDescent="0.2">
      <c r="A17" s="131"/>
      <c r="B17" s="238"/>
      <c r="C17" s="217" t="s">
        <v>292</v>
      </c>
      <c r="D17" s="249"/>
      <c r="E17" s="244"/>
      <c r="F17" s="244"/>
      <c r="G17" s="251"/>
      <c r="H17" s="958">
        <v>945.78</v>
      </c>
      <c r="I17" s="560">
        <v>946.97</v>
      </c>
      <c r="J17" s="964">
        <v>950.9</v>
      </c>
      <c r="K17" s="1049">
        <v>952.67243142082441</v>
      </c>
      <c r="L17" s="560">
        <v>957.61</v>
      </c>
      <c r="M17" s="560">
        <v>961.31</v>
      </c>
      <c r="N17" s="958">
        <v>970.88</v>
      </c>
      <c r="O17" s="140"/>
      <c r="P17" s="131"/>
    </row>
    <row r="18" spans="1:19" ht="13.5" customHeight="1" x14ac:dyDescent="0.2">
      <c r="A18" s="131"/>
      <c r="B18" s="238"/>
      <c r="C18" s="568" t="s">
        <v>72</v>
      </c>
      <c r="D18" s="141"/>
      <c r="E18" s="139"/>
      <c r="F18" s="139"/>
      <c r="G18" s="84"/>
      <c r="H18" s="959">
        <v>1032.19</v>
      </c>
      <c r="I18" s="561">
        <v>1033.18</v>
      </c>
      <c r="J18" s="955">
        <v>1035.1600000000001</v>
      </c>
      <c r="K18" s="1050">
        <v>1034.2916578226188</v>
      </c>
      <c r="L18" s="561">
        <v>1038.3599999999999</v>
      </c>
      <c r="M18" s="561">
        <v>1045.1300000000001</v>
      </c>
      <c r="N18" s="959">
        <v>1050.32</v>
      </c>
      <c r="O18" s="140"/>
      <c r="P18" s="131"/>
    </row>
    <row r="19" spans="1:19" ht="13.5" customHeight="1" x14ac:dyDescent="0.2">
      <c r="A19" s="131"/>
      <c r="B19" s="238"/>
      <c r="C19" s="568" t="s">
        <v>71</v>
      </c>
      <c r="D19" s="141"/>
      <c r="E19" s="139"/>
      <c r="F19" s="139"/>
      <c r="G19" s="84"/>
      <c r="H19" s="959">
        <v>840.78</v>
      </c>
      <c r="I19" s="561">
        <v>842.98</v>
      </c>
      <c r="J19" s="955">
        <v>849.53</v>
      </c>
      <c r="K19" s="1050">
        <v>852.69380865007668</v>
      </c>
      <c r="L19" s="561">
        <v>860.34</v>
      </c>
      <c r="M19" s="561">
        <v>861.16</v>
      </c>
      <c r="N19" s="959">
        <v>876.77</v>
      </c>
      <c r="O19" s="140"/>
      <c r="P19" s="131"/>
    </row>
    <row r="20" spans="1:19" ht="6.75" customHeight="1" x14ac:dyDescent="0.2">
      <c r="A20" s="131"/>
      <c r="B20" s="238"/>
      <c r="C20" s="171"/>
      <c r="D20" s="141"/>
      <c r="E20" s="139"/>
      <c r="F20" s="139"/>
      <c r="G20" s="84"/>
      <c r="H20" s="960"/>
      <c r="I20" s="569"/>
      <c r="J20" s="1051"/>
      <c r="K20" s="1052"/>
      <c r="L20" s="569"/>
      <c r="M20" s="569"/>
      <c r="N20" s="960"/>
      <c r="O20" s="140"/>
      <c r="P20" s="131"/>
    </row>
    <row r="21" spans="1:19" ht="15" customHeight="1" x14ac:dyDescent="0.2">
      <c r="A21" s="131"/>
      <c r="B21" s="238"/>
      <c r="C21" s="217" t="s">
        <v>291</v>
      </c>
      <c r="D21" s="249"/>
      <c r="E21" s="244"/>
      <c r="F21" s="244"/>
      <c r="G21" s="248"/>
      <c r="H21" s="964">
        <v>1120.4000000000001</v>
      </c>
      <c r="I21" s="560">
        <v>1124.49</v>
      </c>
      <c r="J21" s="964">
        <v>1140.3699999999999</v>
      </c>
      <c r="K21" s="1049">
        <v>1130.3699999999999</v>
      </c>
      <c r="L21" s="560">
        <v>1138.73</v>
      </c>
      <c r="M21" s="560">
        <v>1144.6099999999999</v>
      </c>
      <c r="N21" s="964">
        <v>1148.29</v>
      </c>
      <c r="O21" s="140"/>
      <c r="P21" s="131"/>
    </row>
    <row r="22" spans="1:19" s="143" customFormat="1" ht="13.5" customHeight="1" x14ac:dyDescent="0.2">
      <c r="A22" s="142"/>
      <c r="B22" s="241"/>
      <c r="C22" s="568" t="s">
        <v>72</v>
      </c>
      <c r="D22" s="141"/>
      <c r="E22" s="139"/>
      <c r="F22" s="139"/>
      <c r="G22" s="84"/>
      <c r="H22" s="955">
        <v>1241.71</v>
      </c>
      <c r="I22" s="561">
        <v>1246.24</v>
      </c>
      <c r="J22" s="955">
        <v>1262.17</v>
      </c>
      <c r="K22" s="1050">
        <v>1245.79</v>
      </c>
      <c r="L22" s="561">
        <v>1259.46</v>
      </c>
      <c r="M22" s="561">
        <v>1271.24</v>
      </c>
      <c r="N22" s="955">
        <v>1265.28</v>
      </c>
      <c r="O22" s="139"/>
      <c r="P22" s="142"/>
      <c r="Q22" s="132"/>
      <c r="R22" s="132"/>
      <c r="S22" s="132"/>
    </row>
    <row r="23" spans="1:19" s="143" customFormat="1" ht="13.5" customHeight="1" x14ac:dyDescent="0.2">
      <c r="A23" s="142"/>
      <c r="B23" s="241"/>
      <c r="C23" s="568" t="s">
        <v>71</v>
      </c>
      <c r="D23" s="141"/>
      <c r="E23" s="139"/>
      <c r="F23" s="139"/>
      <c r="G23" s="84"/>
      <c r="H23" s="959">
        <v>972.99</v>
      </c>
      <c r="I23" s="561">
        <v>977.62</v>
      </c>
      <c r="J23" s="955">
        <v>993.84</v>
      </c>
      <c r="K23" s="1050">
        <v>989</v>
      </c>
      <c r="L23" s="955">
        <v>993.28</v>
      </c>
      <c r="M23" s="561">
        <v>993.3</v>
      </c>
      <c r="N23" s="959">
        <v>1009.68</v>
      </c>
      <c r="O23" s="139"/>
      <c r="P23" s="142"/>
      <c r="Q23" s="132"/>
      <c r="R23" s="132"/>
      <c r="S23" s="132"/>
    </row>
    <row r="24" spans="1:19" ht="15" customHeight="1" x14ac:dyDescent="0.2">
      <c r="A24" s="131"/>
      <c r="B24" s="238"/>
      <c r="C24" s="1022" t="s">
        <v>461</v>
      </c>
      <c r="E24" s="139"/>
      <c r="F24" s="139"/>
      <c r="G24" s="84"/>
      <c r="H24" s="1023">
        <f t="shared" ref="H24:N24" si="0">+H23/H22</f>
        <v>0.78358876066070171</v>
      </c>
      <c r="I24" s="1021">
        <f t="shared" si="0"/>
        <v>0.78445564257285916</v>
      </c>
      <c r="J24" s="1053">
        <f t="shared" si="0"/>
        <v>0.78740581696601886</v>
      </c>
      <c r="K24" s="1054">
        <f t="shared" si="0"/>
        <v>0.79387376684673983</v>
      </c>
      <c r="L24" s="1053">
        <f t="shared" si="0"/>
        <v>0.78865545551268001</v>
      </c>
      <c r="M24" s="1070">
        <f t="shared" si="0"/>
        <v>0.78136307856895626</v>
      </c>
      <c r="N24" s="1186">
        <f t="shared" si="0"/>
        <v>0.79798937784522006</v>
      </c>
      <c r="O24" s="140"/>
      <c r="P24" s="131"/>
    </row>
    <row r="25" spans="1:19" ht="21.75" customHeight="1" x14ac:dyDescent="0.2">
      <c r="A25" s="131"/>
      <c r="B25" s="238"/>
      <c r="C25" s="217" t="s">
        <v>290</v>
      </c>
      <c r="D25" s="249"/>
      <c r="E25" s="244"/>
      <c r="F25" s="244"/>
      <c r="G25" s="250"/>
      <c r="H25" s="961">
        <f t="shared" ref="H25:M25" si="1">+H17/H21*100</f>
        <v>84.41449482327738</v>
      </c>
      <c r="I25" s="562">
        <f t="shared" si="1"/>
        <v>84.21328780158116</v>
      </c>
      <c r="J25" s="1055">
        <f t="shared" si="1"/>
        <v>83.385217078667452</v>
      </c>
      <c r="K25" s="1056">
        <f t="shared" si="1"/>
        <v>84.279698808427725</v>
      </c>
      <c r="L25" s="1055">
        <f t="shared" si="1"/>
        <v>84.094561485163297</v>
      </c>
      <c r="M25" s="562">
        <f t="shared" si="1"/>
        <v>83.985811761211252</v>
      </c>
      <c r="N25" s="961">
        <v>84.6</v>
      </c>
      <c r="O25" s="140"/>
      <c r="P25" s="131"/>
    </row>
    <row r="26" spans="1:19" ht="13.5" customHeight="1" x14ac:dyDescent="0.2">
      <c r="A26" s="131"/>
      <c r="B26" s="238"/>
      <c r="C26" s="568" t="s">
        <v>72</v>
      </c>
      <c r="D26" s="141"/>
      <c r="E26" s="139"/>
      <c r="F26" s="139"/>
      <c r="G26" s="193"/>
      <c r="H26" s="962">
        <f t="shared" ref="H26:M26" si="2">+H18/H22*100</f>
        <v>83.126494914271447</v>
      </c>
      <c r="I26" s="768">
        <f t="shared" si="2"/>
        <v>82.903774553858014</v>
      </c>
      <c r="J26" s="1057">
        <f t="shared" si="2"/>
        <v>82.014308690588436</v>
      </c>
      <c r="K26" s="1058">
        <f t="shared" si="2"/>
        <v>83.022953934661444</v>
      </c>
      <c r="L26" s="1057">
        <f t="shared" si="2"/>
        <v>82.444857319803717</v>
      </c>
      <c r="M26" s="768">
        <f t="shared" si="2"/>
        <v>82.213429407507647</v>
      </c>
      <c r="N26" s="962">
        <v>83</v>
      </c>
      <c r="O26" s="140"/>
      <c r="P26" s="131"/>
    </row>
    <row r="27" spans="1:19" ht="13.5" customHeight="1" x14ac:dyDescent="0.2">
      <c r="A27" s="131"/>
      <c r="B27" s="238"/>
      <c r="C27" s="568" t="s">
        <v>71</v>
      </c>
      <c r="D27" s="141"/>
      <c r="E27" s="139"/>
      <c r="F27" s="139"/>
      <c r="G27" s="193"/>
      <c r="H27" s="962">
        <f t="shared" ref="H27:M27" si="3">+H19/H23*100</f>
        <v>86.411987790213658</v>
      </c>
      <c r="I27" s="768">
        <f t="shared" si="3"/>
        <v>86.227777664123067</v>
      </c>
      <c r="J27" s="1057">
        <f t="shared" si="3"/>
        <v>85.479554052966265</v>
      </c>
      <c r="K27" s="1058">
        <f t="shared" si="3"/>
        <v>86.217776405467816</v>
      </c>
      <c r="L27" s="1057">
        <f t="shared" si="3"/>
        <v>86.616059922680421</v>
      </c>
      <c r="M27" s="768">
        <f t="shared" si="3"/>
        <v>86.696869022450414</v>
      </c>
      <c r="N27" s="962">
        <v>86.8</v>
      </c>
      <c r="O27" s="140"/>
      <c r="P27" s="131"/>
    </row>
    <row r="28" spans="1:19" ht="6.75" customHeight="1" x14ac:dyDescent="0.2">
      <c r="A28" s="131"/>
      <c r="B28" s="238"/>
      <c r="C28" s="171"/>
      <c r="D28" s="141"/>
      <c r="E28" s="139"/>
      <c r="F28" s="139"/>
      <c r="G28" s="192"/>
      <c r="H28" s="963"/>
      <c r="I28" s="563"/>
      <c r="J28" s="1059"/>
      <c r="K28" s="1060"/>
      <c r="L28" s="1059"/>
      <c r="M28" s="563"/>
      <c r="N28" s="963"/>
      <c r="O28" s="140"/>
      <c r="P28" s="131"/>
    </row>
    <row r="29" spans="1:19" ht="23.25" customHeight="1" x14ac:dyDescent="0.2">
      <c r="A29" s="131"/>
      <c r="B29" s="238"/>
      <c r="C29" s="1571" t="s">
        <v>289</v>
      </c>
      <c r="D29" s="1571"/>
      <c r="E29" s="1571"/>
      <c r="F29" s="1571"/>
      <c r="G29" s="248"/>
      <c r="H29" s="958">
        <v>13.2</v>
      </c>
      <c r="I29" s="560">
        <v>19.600000000000001</v>
      </c>
      <c r="J29" s="964">
        <v>21.4</v>
      </c>
      <c r="K29" s="1049">
        <v>21.1</v>
      </c>
      <c r="L29" s="964">
        <v>25.3</v>
      </c>
      <c r="M29" s="560">
        <v>23.3</v>
      </c>
      <c r="N29" s="958">
        <v>25.7</v>
      </c>
      <c r="O29" s="140"/>
      <c r="P29" s="131"/>
    </row>
    <row r="30" spans="1:19" ht="13.5" customHeight="1" x14ac:dyDescent="0.2">
      <c r="A30" s="142"/>
      <c r="B30" s="241"/>
      <c r="C30" s="568" t="s">
        <v>276</v>
      </c>
      <c r="D30" s="141"/>
      <c r="E30" s="139"/>
      <c r="F30" s="139"/>
      <c r="G30" s="84"/>
      <c r="H30" s="955">
        <v>8.1</v>
      </c>
      <c r="I30" s="561">
        <v>15.1</v>
      </c>
      <c r="J30" s="955">
        <v>16.899999999999999</v>
      </c>
      <c r="K30" s="1050">
        <v>17</v>
      </c>
      <c r="L30" s="955">
        <v>19.7</v>
      </c>
      <c r="M30" s="561">
        <v>18.5</v>
      </c>
      <c r="N30" s="955">
        <v>21.2</v>
      </c>
      <c r="P30" s="131"/>
    </row>
    <row r="31" spans="1:19" ht="13.5" customHeight="1" x14ac:dyDescent="0.2">
      <c r="A31" s="131"/>
      <c r="B31" s="238"/>
      <c r="C31" s="568" t="s">
        <v>275</v>
      </c>
      <c r="D31" s="141"/>
      <c r="E31" s="139"/>
      <c r="F31" s="139"/>
      <c r="G31" s="84"/>
      <c r="H31" s="955">
        <v>19.3</v>
      </c>
      <c r="I31" s="561">
        <v>25</v>
      </c>
      <c r="J31" s="955">
        <v>26.9</v>
      </c>
      <c r="K31" s="1050">
        <v>26.2</v>
      </c>
      <c r="L31" s="955">
        <v>32</v>
      </c>
      <c r="M31" s="561">
        <v>28.9</v>
      </c>
      <c r="N31" s="955">
        <v>30.9</v>
      </c>
      <c r="O31" s="140"/>
      <c r="P31" s="131"/>
    </row>
    <row r="32" spans="1:19" ht="20.25" customHeight="1" thickBot="1" x14ac:dyDescent="0.25">
      <c r="A32" s="131"/>
      <c r="B32" s="238"/>
      <c r="C32" s="171"/>
      <c r="D32" s="141"/>
      <c r="E32" s="139"/>
      <c r="F32" s="139"/>
      <c r="G32" s="1581"/>
      <c r="H32" s="1581"/>
      <c r="I32" s="1581"/>
      <c r="J32" s="1581"/>
      <c r="K32" s="1581"/>
      <c r="L32" s="1581"/>
      <c r="M32" s="1582"/>
      <c r="N32" s="1582"/>
      <c r="O32" s="140"/>
      <c r="P32" s="131"/>
    </row>
    <row r="33" spans="1:30" ht="30.75" customHeight="1" thickBot="1" x14ac:dyDescent="0.25">
      <c r="A33" s="131"/>
      <c r="B33" s="238"/>
      <c r="C33" s="1573" t="s">
        <v>481</v>
      </c>
      <c r="D33" s="1574"/>
      <c r="E33" s="1574"/>
      <c r="F33" s="1574"/>
      <c r="G33" s="1574"/>
      <c r="H33" s="1574"/>
      <c r="I33" s="1574"/>
      <c r="J33" s="1574"/>
      <c r="K33" s="1574"/>
      <c r="L33" s="1574"/>
      <c r="M33" s="1574"/>
      <c r="N33" s="1575"/>
      <c r="O33" s="186"/>
      <c r="P33" s="131"/>
    </row>
    <row r="34" spans="1:30" ht="7.5" customHeight="1" x14ac:dyDescent="0.2">
      <c r="A34" s="131"/>
      <c r="B34" s="238"/>
      <c r="C34" s="1576" t="s">
        <v>274</v>
      </c>
      <c r="D34" s="1576"/>
      <c r="E34" s="189"/>
      <c r="F34" s="188"/>
      <c r="G34" s="144"/>
      <c r="H34" s="145"/>
      <c r="I34" s="145"/>
      <c r="J34" s="145"/>
      <c r="K34" s="145"/>
      <c r="L34" s="145"/>
      <c r="M34" s="145"/>
      <c r="N34" s="145"/>
      <c r="O34" s="186"/>
      <c r="P34" s="131"/>
      <c r="Q34" s="137"/>
      <c r="R34" s="137"/>
      <c r="S34" s="137"/>
      <c r="T34" s="137"/>
      <c r="U34" s="137"/>
      <c r="V34" s="137"/>
      <c r="W34" s="137"/>
      <c r="X34" s="137"/>
      <c r="Y34" s="137"/>
      <c r="Z34" s="137"/>
      <c r="AB34" s="137"/>
      <c r="AC34" s="137"/>
      <c r="AD34" s="137"/>
    </row>
    <row r="35" spans="1:30" ht="36" customHeight="1" x14ac:dyDescent="0.2">
      <c r="A35" s="131"/>
      <c r="B35" s="238"/>
      <c r="C35" s="1577"/>
      <c r="D35" s="1577"/>
      <c r="E35" s="191"/>
      <c r="F35" s="191"/>
      <c r="G35" s="191"/>
      <c r="H35" s="191"/>
      <c r="I35" s="1578" t="s">
        <v>273</v>
      </c>
      <c r="J35" s="1579"/>
      <c r="K35" s="1580" t="s">
        <v>272</v>
      </c>
      <c r="L35" s="1579"/>
      <c r="M35" s="1580" t="s">
        <v>271</v>
      </c>
      <c r="N35" s="1578"/>
      <c r="O35" s="186"/>
      <c r="P35" s="131"/>
    </row>
    <row r="36" spans="1:30" s="137" customFormat="1" ht="22.5" customHeight="1" x14ac:dyDescent="0.2">
      <c r="A36" s="135"/>
      <c r="B36" s="239"/>
      <c r="C36" s="191"/>
      <c r="D36" s="191"/>
      <c r="E36" s="191"/>
      <c r="F36" s="191"/>
      <c r="G36" s="191"/>
      <c r="H36" s="191"/>
      <c r="I36" s="938" t="s">
        <v>476</v>
      </c>
      <c r="J36" s="938" t="s">
        <v>513</v>
      </c>
      <c r="K36" s="1061" t="s">
        <v>476</v>
      </c>
      <c r="L36" s="1062" t="s">
        <v>513</v>
      </c>
      <c r="M36" s="938" t="s">
        <v>476</v>
      </c>
      <c r="N36" s="938" t="s">
        <v>513</v>
      </c>
      <c r="O36" s="190"/>
      <c r="P36" s="135"/>
      <c r="Q36" s="132"/>
      <c r="R36" s="132"/>
      <c r="S36" s="132"/>
      <c r="T36" s="132"/>
      <c r="U36" s="132"/>
      <c r="V36" s="132"/>
      <c r="W36" s="132"/>
      <c r="X36" s="132"/>
      <c r="Y36" s="132"/>
      <c r="Z36" s="132"/>
      <c r="AB36" s="132"/>
      <c r="AC36" s="132"/>
      <c r="AD36" s="132"/>
    </row>
    <row r="37" spans="1:30" ht="15" customHeight="1" x14ac:dyDescent="0.2">
      <c r="A37" s="131"/>
      <c r="B37" s="238"/>
      <c r="C37" s="217" t="s">
        <v>68</v>
      </c>
      <c r="D37" s="243"/>
      <c r="E37" s="244"/>
      <c r="F37" s="245"/>
      <c r="G37" s="246"/>
      <c r="H37" s="247"/>
      <c r="I37" s="1074">
        <v>968.6148757509776</v>
      </c>
      <c r="J37" s="1074">
        <v>970.88373451202438</v>
      </c>
      <c r="K37" s="1075">
        <v>1154.2018907098732</v>
      </c>
      <c r="L37" s="1185">
        <v>1148.2914829682916</v>
      </c>
      <c r="M37" s="1187">
        <v>23.3</v>
      </c>
      <c r="N37" s="956">
        <v>25.688683741691008</v>
      </c>
      <c r="O37" s="186"/>
      <c r="P37" s="131"/>
      <c r="Q37" s="266"/>
      <c r="R37" s="266"/>
      <c r="S37" s="266"/>
      <c r="T37" s="266"/>
      <c r="U37" s="266"/>
      <c r="V37" s="266"/>
      <c r="W37" s="266"/>
      <c r="X37" s="266"/>
      <c r="Y37" s="266"/>
      <c r="Z37" s="266"/>
      <c r="AB37" s="266"/>
      <c r="AC37" s="266"/>
      <c r="AD37" s="266"/>
    </row>
    <row r="38" spans="1:30" ht="13.5" customHeight="1" x14ac:dyDescent="0.2">
      <c r="A38" s="131"/>
      <c r="B38" s="238"/>
      <c r="C38" s="95" t="s">
        <v>270</v>
      </c>
      <c r="D38" s="200"/>
      <c r="E38" s="200"/>
      <c r="F38" s="200"/>
      <c r="G38" s="200"/>
      <c r="H38" s="200"/>
      <c r="I38" s="1076">
        <v>953.55170508545496</v>
      </c>
      <c r="J38" s="1076">
        <v>965.36745367644505</v>
      </c>
      <c r="K38" s="1073">
        <v>1228.0551750850489</v>
      </c>
      <c r="L38" s="1076">
        <v>1248.6474466198831</v>
      </c>
      <c r="M38" s="1188">
        <v>10.199999999999999</v>
      </c>
      <c r="N38" s="957">
        <v>15.561935393196169</v>
      </c>
      <c r="O38" s="953"/>
      <c r="P38" s="868"/>
      <c r="Q38" s="266"/>
      <c r="R38" s="266"/>
      <c r="S38" s="266"/>
      <c r="T38" s="266"/>
      <c r="U38" s="266"/>
      <c r="V38" s="266"/>
      <c r="W38" s="266"/>
      <c r="X38" s="266"/>
      <c r="Y38" s="266"/>
      <c r="Z38" s="266"/>
      <c r="AB38" s="266"/>
      <c r="AC38" s="266"/>
      <c r="AD38" s="266"/>
    </row>
    <row r="39" spans="1:30" ht="13.5" customHeight="1" x14ac:dyDescent="0.2">
      <c r="A39" s="131"/>
      <c r="B39" s="238"/>
      <c r="C39" s="95" t="s">
        <v>269</v>
      </c>
      <c r="D39" s="200"/>
      <c r="E39" s="200"/>
      <c r="F39" s="200"/>
      <c r="G39" s="200"/>
      <c r="H39" s="200"/>
      <c r="I39" s="1076">
        <v>900.48690592582659</v>
      </c>
      <c r="J39" s="1076">
        <v>900.74964140609848</v>
      </c>
      <c r="K39" s="1073">
        <v>1055.0814353029368</v>
      </c>
      <c r="L39" s="1076">
        <v>1054.8051349212726</v>
      </c>
      <c r="M39" s="1188">
        <v>25.9</v>
      </c>
      <c r="N39" s="957">
        <v>28.545356091442258</v>
      </c>
      <c r="O39" s="953"/>
      <c r="P39" s="868"/>
      <c r="Q39" s="266"/>
      <c r="R39" s="266"/>
      <c r="S39" s="266"/>
      <c r="T39" s="266"/>
      <c r="U39" s="266"/>
      <c r="V39" s="266"/>
      <c r="W39" s="266"/>
      <c r="X39" s="266"/>
      <c r="Y39" s="266"/>
      <c r="Z39" s="266"/>
      <c r="AB39" s="266"/>
      <c r="AC39" s="266"/>
      <c r="AD39" s="266"/>
    </row>
    <row r="40" spans="1:30" ht="13.5" customHeight="1" x14ac:dyDescent="0.2">
      <c r="A40" s="131"/>
      <c r="B40" s="238"/>
      <c r="C40" s="95" t="s">
        <v>268</v>
      </c>
      <c r="D40" s="187"/>
      <c r="E40" s="187"/>
      <c r="F40" s="187"/>
      <c r="G40" s="187"/>
      <c r="H40" s="187"/>
      <c r="I40" s="1076">
        <v>1998.190077263421</v>
      </c>
      <c r="J40" s="1076">
        <v>2035.0550180501598</v>
      </c>
      <c r="K40" s="1073">
        <v>2816.0006995181852</v>
      </c>
      <c r="L40" s="1076">
        <v>2863.9599752004192</v>
      </c>
      <c r="M40" s="1188">
        <v>0.2</v>
      </c>
      <c r="N40" s="957">
        <v>1.3296260462495679</v>
      </c>
      <c r="O40" s="953"/>
      <c r="P40" s="868"/>
      <c r="Q40" s="266"/>
      <c r="R40" s="266"/>
      <c r="S40" s="266"/>
      <c r="T40" s="266"/>
      <c r="U40" s="266"/>
      <c r="V40" s="266"/>
      <c r="W40" s="266"/>
      <c r="X40" s="266"/>
      <c r="Y40" s="266"/>
      <c r="Z40" s="266"/>
      <c r="AB40" s="266"/>
      <c r="AC40" s="266"/>
      <c r="AD40" s="266"/>
    </row>
    <row r="41" spans="1:30" ht="13.5" customHeight="1" x14ac:dyDescent="0.2">
      <c r="A41" s="131"/>
      <c r="B41" s="238"/>
      <c r="C41" s="95" t="s">
        <v>267</v>
      </c>
      <c r="D41" s="187"/>
      <c r="E41" s="187"/>
      <c r="F41" s="187"/>
      <c r="G41" s="187"/>
      <c r="H41" s="187"/>
      <c r="I41" s="1076">
        <v>927.63529350601436</v>
      </c>
      <c r="J41" s="1076">
        <v>946.26738008903226</v>
      </c>
      <c r="K41" s="1073">
        <v>1121.8900454628624</v>
      </c>
      <c r="L41" s="1076">
        <v>1155.1259944037945</v>
      </c>
      <c r="M41" s="1188">
        <v>19.100000000000001</v>
      </c>
      <c r="N41" s="957">
        <v>16.491620963989654</v>
      </c>
      <c r="O41" s="953"/>
      <c r="P41" s="868"/>
      <c r="Q41" s="266"/>
      <c r="R41" s="266"/>
      <c r="S41" s="266"/>
      <c r="T41" s="266"/>
      <c r="U41" s="266"/>
      <c r="V41" s="266"/>
      <c r="W41" s="266"/>
      <c r="X41" s="266"/>
      <c r="Y41" s="266"/>
      <c r="Z41" s="266"/>
      <c r="AB41" s="266"/>
      <c r="AC41" s="266"/>
      <c r="AD41" s="266"/>
    </row>
    <row r="42" spans="1:30" ht="13.5" customHeight="1" x14ac:dyDescent="0.2">
      <c r="A42" s="131"/>
      <c r="B42" s="238"/>
      <c r="C42" s="95" t="s">
        <v>266</v>
      </c>
      <c r="D42" s="187"/>
      <c r="E42" s="187"/>
      <c r="F42" s="187"/>
      <c r="G42" s="187"/>
      <c r="H42" s="187"/>
      <c r="I42" s="1076">
        <v>859.67852334614622</v>
      </c>
      <c r="J42" s="1076">
        <v>877.9501502443419</v>
      </c>
      <c r="K42" s="1073">
        <v>988.63898864881321</v>
      </c>
      <c r="L42" s="1076">
        <v>997.01639644344687</v>
      </c>
      <c r="M42" s="1188">
        <v>22.1</v>
      </c>
      <c r="N42" s="957">
        <v>32.034194685279296</v>
      </c>
      <c r="O42" s="953"/>
      <c r="P42" s="868"/>
      <c r="Q42" s="266"/>
      <c r="R42" s="266"/>
      <c r="S42" s="266"/>
      <c r="T42" s="266"/>
      <c r="U42" s="266"/>
      <c r="V42" s="266"/>
      <c r="W42" s="266"/>
      <c r="X42" s="266"/>
      <c r="Y42" s="266"/>
      <c r="Z42" s="266"/>
      <c r="AB42" s="266"/>
      <c r="AC42" s="266"/>
      <c r="AD42" s="266"/>
    </row>
    <row r="43" spans="1:30" ht="13.5" customHeight="1" x14ac:dyDescent="0.2">
      <c r="A43" s="131"/>
      <c r="B43" s="238"/>
      <c r="C43" s="95" t="s">
        <v>330</v>
      </c>
      <c r="D43" s="187"/>
      <c r="E43" s="187"/>
      <c r="F43" s="187"/>
      <c r="G43" s="187"/>
      <c r="H43" s="187"/>
      <c r="I43" s="1076">
        <v>945.19352904568257</v>
      </c>
      <c r="J43" s="1076">
        <v>941.30124061454853</v>
      </c>
      <c r="K43" s="1073">
        <v>1102.1094005033219</v>
      </c>
      <c r="L43" s="1076">
        <v>1112.4589854423934</v>
      </c>
      <c r="M43" s="1188">
        <v>25.2</v>
      </c>
      <c r="N43" s="957">
        <v>23.850394366882771</v>
      </c>
      <c r="O43" s="953"/>
      <c r="P43" s="868"/>
      <c r="Q43" s="266"/>
      <c r="R43" s="266"/>
      <c r="S43" s="266"/>
      <c r="T43" s="266"/>
      <c r="U43" s="266"/>
      <c r="V43" s="266"/>
      <c r="W43" s="266"/>
      <c r="X43" s="266"/>
      <c r="Y43" s="266"/>
      <c r="Z43" s="266"/>
      <c r="AB43" s="266"/>
      <c r="AC43" s="266"/>
      <c r="AD43" s="266"/>
    </row>
    <row r="44" spans="1:30" ht="13.5" customHeight="1" x14ac:dyDescent="0.2">
      <c r="A44" s="131"/>
      <c r="B44" s="238"/>
      <c r="C44" s="95" t="s">
        <v>265</v>
      </c>
      <c r="D44" s="95"/>
      <c r="E44" s="95"/>
      <c r="F44" s="95"/>
      <c r="G44" s="95"/>
      <c r="H44" s="95"/>
      <c r="I44" s="1076">
        <v>1085.2312270075934</v>
      </c>
      <c r="J44" s="1076">
        <v>1085.7801499595662</v>
      </c>
      <c r="K44" s="1073">
        <v>1623.9490800475223</v>
      </c>
      <c r="L44" s="1076">
        <v>1488.3960059763269</v>
      </c>
      <c r="M44" s="1188">
        <v>12.1</v>
      </c>
      <c r="N44" s="957">
        <v>15.621732831520923</v>
      </c>
      <c r="O44" s="953"/>
      <c r="P44" s="868"/>
      <c r="Q44" s="266"/>
      <c r="R44" s="266"/>
      <c r="S44" s="266"/>
      <c r="T44" s="266"/>
      <c r="U44" s="266"/>
      <c r="V44" s="266"/>
      <c r="W44" s="266"/>
      <c r="X44" s="266"/>
      <c r="Y44" s="266"/>
      <c r="Z44" s="266"/>
      <c r="AB44" s="266"/>
      <c r="AC44" s="266"/>
      <c r="AD44" s="266"/>
    </row>
    <row r="45" spans="1:30" ht="13.5" customHeight="1" x14ac:dyDescent="0.2">
      <c r="A45" s="131"/>
      <c r="B45" s="238"/>
      <c r="C45" s="95" t="s">
        <v>264</v>
      </c>
      <c r="D45" s="187"/>
      <c r="E45" s="187"/>
      <c r="F45" s="187"/>
      <c r="G45" s="187"/>
      <c r="H45" s="187"/>
      <c r="I45" s="1076">
        <v>714.63094479506969</v>
      </c>
      <c r="J45" s="1076">
        <v>755.01583893380518</v>
      </c>
      <c r="K45" s="1073">
        <v>779.42224709422158</v>
      </c>
      <c r="L45" s="1076">
        <v>841.89083228155312</v>
      </c>
      <c r="M45" s="1188">
        <v>35.700000000000003</v>
      </c>
      <c r="N45" s="957">
        <v>42.350795961678486</v>
      </c>
      <c r="O45" s="953"/>
      <c r="P45" s="868"/>
      <c r="Q45" s="266"/>
      <c r="R45" s="266"/>
      <c r="S45" s="266"/>
      <c r="T45" s="266"/>
      <c r="U45" s="266"/>
      <c r="V45" s="266"/>
      <c r="W45" s="266"/>
      <c r="X45" s="266"/>
      <c r="Y45" s="266"/>
      <c r="Z45" s="266"/>
      <c r="AB45" s="266"/>
      <c r="AC45" s="266"/>
      <c r="AD45" s="266"/>
    </row>
    <row r="46" spans="1:30" ht="13.5" customHeight="1" x14ac:dyDescent="0.2">
      <c r="A46" s="131"/>
      <c r="B46" s="238"/>
      <c r="C46" s="95" t="s">
        <v>263</v>
      </c>
      <c r="D46" s="187"/>
      <c r="E46" s="187"/>
      <c r="F46" s="187"/>
      <c r="G46" s="187"/>
      <c r="H46" s="187"/>
      <c r="I46" s="1076">
        <v>1595.437999125714</v>
      </c>
      <c r="J46" s="1076">
        <v>1594.2912192212873</v>
      </c>
      <c r="K46" s="1073">
        <v>1884.9281804838638</v>
      </c>
      <c r="L46" s="1076">
        <v>1858.2684791564845</v>
      </c>
      <c r="M46" s="1188">
        <v>6.3</v>
      </c>
      <c r="N46" s="957">
        <v>7.0907078173851685</v>
      </c>
      <c r="O46" s="953"/>
      <c r="P46" s="868"/>
      <c r="Q46" s="266"/>
      <c r="R46" s="266"/>
      <c r="S46" s="266"/>
      <c r="T46" s="266"/>
      <c r="U46" s="266"/>
      <c r="V46" s="266"/>
      <c r="W46" s="266"/>
      <c r="X46" s="266"/>
      <c r="Y46" s="266"/>
      <c r="Z46" s="266"/>
      <c r="AB46" s="266"/>
      <c r="AC46" s="266"/>
      <c r="AD46" s="266"/>
    </row>
    <row r="47" spans="1:30" ht="13.5" customHeight="1" x14ac:dyDescent="0.2">
      <c r="A47" s="131"/>
      <c r="B47" s="238"/>
      <c r="C47" s="95" t="s">
        <v>262</v>
      </c>
      <c r="D47" s="187"/>
      <c r="E47" s="187"/>
      <c r="F47" s="187"/>
      <c r="G47" s="187"/>
      <c r="H47" s="187"/>
      <c r="I47" s="1076">
        <v>1585.1290732592265</v>
      </c>
      <c r="J47" s="1076">
        <v>1554.7460013621985</v>
      </c>
      <c r="K47" s="1073">
        <v>2241.1186696344503</v>
      </c>
      <c r="L47" s="1076">
        <v>2163.4768364874917</v>
      </c>
      <c r="M47" s="1188">
        <v>1.3</v>
      </c>
      <c r="N47" s="957">
        <v>2.2416867478449904</v>
      </c>
      <c r="O47" s="953"/>
      <c r="P47" s="868"/>
      <c r="Q47" s="266"/>
      <c r="R47" s="266"/>
      <c r="S47" s="266"/>
      <c r="T47" s="266"/>
      <c r="U47" s="266"/>
      <c r="V47" s="266"/>
      <c r="W47" s="266"/>
      <c r="X47" s="266"/>
      <c r="Y47" s="266"/>
      <c r="Z47" s="266"/>
      <c r="AB47" s="266"/>
      <c r="AC47" s="266"/>
      <c r="AD47" s="266"/>
    </row>
    <row r="48" spans="1:30" ht="13.5" customHeight="1" x14ac:dyDescent="0.2">
      <c r="A48" s="131"/>
      <c r="B48" s="238"/>
      <c r="C48" s="95" t="s">
        <v>261</v>
      </c>
      <c r="D48" s="187"/>
      <c r="E48" s="187"/>
      <c r="F48" s="187"/>
      <c r="G48" s="187"/>
      <c r="H48" s="187"/>
      <c r="I48" s="1076">
        <v>1041.9084745318662</v>
      </c>
      <c r="J48" s="1076">
        <v>1018.214242628694</v>
      </c>
      <c r="K48" s="1073">
        <v>1151.6117913770554</v>
      </c>
      <c r="L48" s="1076">
        <v>1136.4550148904539</v>
      </c>
      <c r="M48" s="1188">
        <v>29.8</v>
      </c>
      <c r="N48" s="957">
        <v>25.74345967449046</v>
      </c>
      <c r="O48" s="953"/>
      <c r="P48" s="868"/>
      <c r="Q48" s="266"/>
      <c r="R48" s="266"/>
      <c r="S48" s="266"/>
      <c r="T48" s="266"/>
      <c r="U48" s="266"/>
      <c r="V48" s="266"/>
      <c r="W48" s="266"/>
      <c r="X48" s="266"/>
      <c r="Y48" s="266"/>
      <c r="Z48" s="266"/>
      <c r="AB48" s="266"/>
      <c r="AC48" s="266"/>
      <c r="AD48" s="266"/>
    </row>
    <row r="49" spans="1:30" ht="13.5" customHeight="1" x14ac:dyDescent="0.2">
      <c r="A49" s="131"/>
      <c r="B49" s="238"/>
      <c r="C49" s="95" t="s">
        <v>260</v>
      </c>
      <c r="D49" s="187"/>
      <c r="E49" s="187"/>
      <c r="F49" s="187"/>
      <c r="G49" s="187"/>
      <c r="H49" s="187"/>
      <c r="I49" s="1076">
        <v>1341.2885234379103</v>
      </c>
      <c r="J49" s="1076">
        <v>1268.8138769758357</v>
      </c>
      <c r="K49" s="1073">
        <v>1519.1728771100973</v>
      </c>
      <c r="L49" s="1076">
        <v>1413.8486207529058</v>
      </c>
      <c r="M49" s="1188">
        <v>9.6999999999999993</v>
      </c>
      <c r="N49" s="957">
        <v>11.406196957446824</v>
      </c>
      <c r="O49" s="953"/>
      <c r="P49" s="868"/>
      <c r="Q49" s="266"/>
      <c r="R49" s="266"/>
      <c r="S49" s="266"/>
      <c r="T49" s="266"/>
      <c r="U49" s="266"/>
      <c r="V49" s="266"/>
      <c r="W49" s="266"/>
      <c r="X49" s="266"/>
      <c r="Y49" s="266"/>
      <c r="Z49" s="266"/>
      <c r="AB49" s="266"/>
      <c r="AC49" s="266"/>
      <c r="AD49" s="266"/>
    </row>
    <row r="50" spans="1:30" ht="13.5" customHeight="1" x14ac:dyDescent="0.2">
      <c r="A50" s="131"/>
      <c r="B50" s="238"/>
      <c r="C50" s="95" t="s">
        <v>259</v>
      </c>
      <c r="D50" s="187"/>
      <c r="E50" s="187"/>
      <c r="F50" s="187"/>
      <c r="G50" s="187"/>
      <c r="H50" s="187"/>
      <c r="I50" s="1076">
        <v>756.90466632212417</v>
      </c>
      <c r="J50" s="1076">
        <v>785.65107954157781</v>
      </c>
      <c r="K50" s="1073">
        <v>881.02045145119985</v>
      </c>
      <c r="L50" s="1076">
        <v>909.1304731444128</v>
      </c>
      <c r="M50" s="1188">
        <v>29.2</v>
      </c>
      <c r="N50" s="957">
        <v>30.422716889629875</v>
      </c>
      <c r="O50" s="953"/>
      <c r="P50" s="868"/>
      <c r="Q50" s="266"/>
      <c r="R50" s="266"/>
      <c r="S50" s="266"/>
      <c r="T50" s="266"/>
      <c r="U50" s="266"/>
      <c r="V50" s="266"/>
      <c r="W50" s="266"/>
      <c r="X50" s="266"/>
      <c r="Y50" s="266"/>
      <c r="Z50" s="266"/>
      <c r="AB50" s="266"/>
      <c r="AC50" s="266"/>
      <c r="AD50" s="266"/>
    </row>
    <row r="51" spans="1:30" ht="13.5" customHeight="1" x14ac:dyDescent="0.2">
      <c r="A51" s="131"/>
      <c r="B51" s="238"/>
      <c r="C51" s="95" t="s">
        <v>258</v>
      </c>
      <c r="D51" s="187"/>
      <c r="E51" s="187"/>
      <c r="F51" s="187"/>
      <c r="G51" s="187"/>
      <c r="H51" s="187"/>
      <c r="I51" s="1076">
        <v>1174.3844149995755</v>
      </c>
      <c r="J51" s="1076">
        <v>1190.8787650979687</v>
      </c>
      <c r="K51" s="1073">
        <v>1264.3675841704951</v>
      </c>
      <c r="L51" s="1076">
        <v>1282.0578960133212</v>
      </c>
      <c r="M51" s="1188">
        <v>13.7</v>
      </c>
      <c r="N51" s="957">
        <v>15.757747051981005</v>
      </c>
      <c r="O51" s="953"/>
      <c r="P51" s="868"/>
      <c r="Q51" s="266"/>
      <c r="R51" s="266"/>
      <c r="S51" s="266"/>
      <c r="T51" s="266"/>
      <c r="U51" s="266"/>
      <c r="V51" s="266"/>
      <c r="W51" s="266"/>
      <c r="X51" s="266"/>
      <c r="Y51" s="266"/>
      <c r="Z51" s="266"/>
      <c r="AB51" s="266"/>
      <c r="AC51" s="266"/>
      <c r="AD51" s="266"/>
    </row>
    <row r="52" spans="1:30" ht="13.5" customHeight="1" x14ac:dyDescent="0.2">
      <c r="A52" s="131"/>
      <c r="B52" s="238"/>
      <c r="C52" s="95" t="s">
        <v>257</v>
      </c>
      <c r="D52" s="187"/>
      <c r="E52" s="187"/>
      <c r="F52" s="187"/>
      <c r="G52" s="187"/>
      <c r="H52" s="187"/>
      <c r="I52" s="1076">
        <v>784.71175317644247</v>
      </c>
      <c r="J52" s="1076">
        <v>800.64724718592788</v>
      </c>
      <c r="K52" s="1073">
        <v>872.23595286473494</v>
      </c>
      <c r="L52" s="1076">
        <v>894.33002563150194</v>
      </c>
      <c r="M52" s="1188">
        <v>27.6</v>
      </c>
      <c r="N52" s="957">
        <v>29.966149307247154</v>
      </c>
      <c r="O52" s="953"/>
      <c r="P52" s="868"/>
      <c r="Q52" s="266"/>
      <c r="R52" s="266"/>
      <c r="S52" s="266"/>
      <c r="T52" s="266"/>
      <c r="U52" s="266"/>
      <c r="V52" s="266"/>
      <c r="W52" s="266"/>
      <c r="X52" s="266"/>
      <c r="Y52" s="266"/>
      <c r="Z52" s="266"/>
      <c r="AB52" s="266"/>
      <c r="AC52" s="266"/>
      <c r="AD52" s="266"/>
    </row>
    <row r="53" spans="1:30" ht="13.5" customHeight="1" x14ac:dyDescent="0.2">
      <c r="A53" s="131"/>
      <c r="B53" s="238"/>
      <c r="C53" s="95" t="s">
        <v>256</v>
      </c>
      <c r="D53" s="187"/>
      <c r="E53" s="187"/>
      <c r="F53" s="187"/>
      <c r="G53" s="187"/>
      <c r="H53" s="187"/>
      <c r="I53" s="1076">
        <v>1387.4408765975329</v>
      </c>
      <c r="J53" s="1076">
        <v>1378.6097070343765</v>
      </c>
      <c r="K53" s="1073">
        <v>1562.4646594455205</v>
      </c>
      <c r="L53" s="1076">
        <v>1538.5852795374631</v>
      </c>
      <c r="M53" s="1188">
        <v>25.6</v>
      </c>
      <c r="N53" s="957">
        <v>27.854837660286634</v>
      </c>
      <c r="O53" s="953"/>
      <c r="P53" s="868"/>
      <c r="Q53" s="266"/>
      <c r="R53" s="266"/>
      <c r="S53" s="266"/>
      <c r="T53" s="266"/>
      <c r="U53" s="266"/>
      <c r="V53" s="266"/>
      <c r="W53" s="266"/>
      <c r="X53" s="266"/>
      <c r="Y53" s="266"/>
      <c r="Z53" s="266"/>
      <c r="AB53" s="266"/>
      <c r="AC53" s="266"/>
      <c r="AD53" s="266"/>
    </row>
    <row r="54" spans="1:30" ht="13.5" customHeight="1" x14ac:dyDescent="0.2">
      <c r="A54" s="131"/>
      <c r="B54" s="238"/>
      <c r="C54" s="95" t="s">
        <v>110</v>
      </c>
      <c r="D54" s="187"/>
      <c r="E54" s="187"/>
      <c r="F54" s="187"/>
      <c r="G54" s="187"/>
      <c r="H54" s="187"/>
      <c r="I54" s="1076">
        <v>958.11337483641512</v>
      </c>
      <c r="J54" s="1076">
        <v>959.81231133306574</v>
      </c>
      <c r="K54" s="1073">
        <v>1075.899221118055</v>
      </c>
      <c r="L54" s="1076">
        <v>1062.0618322312571</v>
      </c>
      <c r="M54" s="1188">
        <v>31.2</v>
      </c>
      <c r="N54" s="957">
        <v>34.598019820502458</v>
      </c>
      <c r="O54" s="953"/>
      <c r="P54" s="868"/>
      <c r="Q54" s="266"/>
      <c r="R54" s="266"/>
      <c r="S54" s="266"/>
      <c r="T54" s="266"/>
      <c r="U54" s="266"/>
      <c r="V54" s="266"/>
      <c r="W54" s="266"/>
      <c r="X54" s="266"/>
      <c r="Y54" s="266"/>
      <c r="Z54" s="266"/>
      <c r="AB54" s="266"/>
      <c r="AC54" s="266"/>
      <c r="AD54" s="266"/>
    </row>
    <row r="55" spans="1:30" ht="13.5" customHeight="1" x14ac:dyDescent="0.2">
      <c r="A55" s="131"/>
      <c r="B55" s="238"/>
      <c r="C55" s="185" t="s">
        <v>479</v>
      </c>
      <c r="D55" s="133"/>
      <c r="E55" s="134"/>
      <c r="F55" s="184"/>
      <c r="G55" s="184"/>
      <c r="H55" s="146"/>
      <c r="I55" s="1080"/>
      <c r="J55" s="1080"/>
      <c r="K55" s="1080"/>
      <c r="L55" s="1080"/>
      <c r="M55" s="1080"/>
      <c r="N55" s="1080"/>
      <c r="O55" s="1080"/>
      <c r="P55" s="131"/>
      <c r="Q55" s="266"/>
      <c r="R55" s="266"/>
    </row>
    <row r="56" spans="1:30" ht="13.5" customHeight="1" x14ac:dyDescent="0.2">
      <c r="A56" s="131"/>
      <c r="B56" s="238"/>
      <c r="C56" s="1583" t="s">
        <v>489</v>
      </c>
      <c r="D56" s="1583"/>
      <c r="E56" s="1583"/>
      <c r="F56" s="1583"/>
      <c r="G56" s="1583"/>
      <c r="H56" s="1583"/>
      <c r="I56" s="1583"/>
      <c r="J56" s="1583"/>
      <c r="K56" s="1583"/>
      <c r="L56" s="1583"/>
      <c r="M56" s="1583"/>
      <c r="N56" s="1583"/>
      <c r="O56" s="1583"/>
      <c r="P56" s="131"/>
      <c r="Q56" s="266"/>
      <c r="R56" s="266"/>
    </row>
    <row r="57" spans="1:30" ht="13.5" customHeight="1" x14ac:dyDescent="0.2">
      <c r="A57" s="131"/>
      <c r="B57" s="242">
        <v>14</v>
      </c>
      <c r="C57" s="1572">
        <v>43252</v>
      </c>
      <c r="D57" s="1572"/>
      <c r="E57" s="133"/>
      <c r="F57" s="133"/>
      <c r="G57" s="133"/>
      <c r="H57" s="133"/>
      <c r="I57" s="133"/>
      <c r="J57" s="133"/>
      <c r="K57" s="133"/>
      <c r="L57" s="133"/>
      <c r="M57" s="133"/>
      <c r="N57" s="133"/>
      <c r="P57" s="131"/>
    </row>
    <row r="60" spans="1:30" x14ac:dyDescent="0.2">
      <c r="W60" s="132">
        <v>1</v>
      </c>
    </row>
  </sheetData>
  <mergeCells count="18">
    <mergeCell ref="L1:O1"/>
    <mergeCell ref="C5:D6"/>
    <mergeCell ref="C13:D14"/>
    <mergeCell ref="L14:M14"/>
    <mergeCell ref="J14:K14"/>
    <mergeCell ref="H14:I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603" t="s">
        <v>312</v>
      </c>
      <c r="C1" s="1603"/>
      <c r="D1" s="1603"/>
      <c r="E1" s="216"/>
      <c r="F1" s="216"/>
      <c r="G1" s="216"/>
      <c r="H1" s="216"/>
      <c r="I1" s="216"/>
      <c r="J1" s="257"/>
      <c r="K1" s="2"/>
    </row>
    <row r="2" spans="1:11" ht="6" customHeight="1" x14ac:dyDescent="0.2">
      <c r="A2" s="2"/>
      <c r="B2" s="1528"/>
      <c r="C2" s="1528"/>
      <c r="D2" s="1528"/>
      <c r="E2" s="4"/>
      <c r="F2" s="4"/>
      <c r="G2" s="4"/>
      <c r="H2" s="4"/>
      <c r="I2" s="4"/>
      <c r="J2" s="526"/>
      <c r="K2" s="2"/>
    </row>
    <row r="3" spans="1:11" ht="13.5" customHeight="1" thickBot="1" x14ac:dyDescent="0.25">
      <c r="A3" s="2"/>
      <c r="B3" s="4"/>
      <c r="C3" s="4"/>
      <c r="D3" s="4"/>
      <c r="E3" s="709"/>
      <c r="F3" s="709"/>
      <c r="G3" s="709"/>
      <c r="H3" s="709"/>
      <c r="I3" s="709" t="s">
        <v>70</v>
      </c>
      <c r="J3" s="213"/>
      <c r="K3" s="2"/>
    </row>
    <row r="4" spans="1:11" s="7" customFormat="1" ht="13.5" customHeight="1" thickBot="1" x14ac:dyDescent="0.25">
      <c r="A4" s="6"/>
      <c r="B4" s="14"/>
      <c r="C4" s="1596" t="s">
        <v>339</v>
      </c>
      <c r="D4" s="1597"/>
      <c r="E4" s="1597"/>
      <c r="F4" s="1597"/>
      <c r="G4" s="1597"/>
      <c r="H4" s="1597"/>
      <c r="I4" s="1598"/>
      <c r="J4" s="213"/>
      <c r="K4" s="6"/>
    </row>
    <row r="5" spans="1:11" ht="4.5" customHeight="1" x14ac:dyDescent="0.2">
      <c r="A5" s="2"/>
      <c r="B5" s="4"/>
      <c r="C5" s="1599" t="s">
        <v>85</v>
      </c>
      <c r="D5" s="1600"/>
      <c r="E5" s="711"/>
      <c r="F5" s="711"/>
      <c r="G5" s="711"/>
      <c r="H5" s="711"/>
      <c r="I5" s="711"/>
      <c r="J5" s="213"/>
      <c r="K5" s="2"/>
    </row>
    <row r="6" spans="1:11" ht="13.5" customHeight="1" x14ac:dyDescent="0.2">
      <c r="A6" s="2"/>
      <c r="B6" s="4"/>
      <c r="C6" s="1599"/>
      <c r="D6" s="1600"/>
      <c r="E6" s="1593" t="s">
        <v>338</v>
      </c>
      <c r="F6" s="1593"/>
      <c r="G6" s="1593"/>
      <c r="H6" s="1593"/>
      <c r="I6" s="1593"/>
      <c r="J6" s="213"/>
      <c r="K6" s="2"/>
    </row>
    <row r="7" spans="1:11" ht="13.5" customHeight="1" x14ac:dyDescent="0.2">
      <c r="A7" s="2"/>
      <c r="B7" s="4"/>
      <c r="C7" s="1600"/>
      <c r="D7" s="1600"/>
      <c r="E7" s="1601">
        <v>2017</v>
      </c>
      <c r="F7" s="1601"/>
      <c r="G7" s="1601"/>
      <c r="H7" s="1602"/>
      <c r="I7" s="1184">
        <v>2018</v>
      </c>
      <c r="J7" s="213"/>
      <c r="K7" s="2"/>
    </row>
    <row r="8" spans="1:11" ht="13.5" customHeight="1" x14ac:dyDescent="0.2">
      <c r="A8" s="2"/>
      <c r="B8" s="4"/>
      <c r="C8" s="528"/>
      <c r="D8" s="528"/>
      <c r="E8" s="1154" t="s">
        <v>93</v>
      </c>
      <c r="F8" s="1154" t="s">
        <v>102</v>
      </c>
      <c r="G8" s="1154" t="s">
        <v>99</v>
      </c>
      <c r="H8" s="1027" t="s">
        <v>96</v>
      </c>
      <c r="I8" s="1154" t="s">
        <v>93</v>
      </c>
      <c r="J8" s="213"/>
      <c r="K8" s="2"/>
    </row>
    <row r="9" spans="1:11" s="531" customFormat="1" ht="23.25" customHeight="1" x14ac:dyDescent="0.2">
      <c r="A9" s="529"/>
      <c r="B9" s="530"/>
      <c r="C9" s="1594" t="s">
        <v>68</v>
      </c>
      <c r="D9" s="1594"/>
      <c r="E9" s="978">
        <v>5.3</v>
      </c>
      <c r="F9" s="978">
        <v>5.2</v>
      </c>
      <c r="G9" s="978">
        <v>5.3</v>
      </c>
      <c r="H9" s="978">
        <v>5.3</v>
      </c>
      <c r="I9" s="978">
        <v>5.4</v>
      </c>
      <c r="J9" s="591"/>
      <c r="K9" s="529"/>
    </row>
    <row r="10" spans="1:11" ht="18.75" customHeight="1" x14ac:dyDescent="0.2">
      <c r="A10" s="2"/>
      <c r="B10" s="4"/>
      <c r="C10" s="200" t="s">
        <v>320</v>
      </c>
      <c r="D10" s="13"/>
      <c r="E10" s="979">
        <v>10.9</v>
      </c>
      <c r="F10" s="979">
        <v>10.5</v>
      </c>
      <c r="G10" s="979">
        <v>10.8</v>
      </c>
      <c r="H10" s="979">
        <v>10.8</v>
      </c>
      <c r="I10" s="979">
        <v>10.4</v>
      </c>
      <c r="J10" s="591"/>
      <c r="K10" s="2"/>
    </row>
    <row r="11" spans="1:11" ht="18.75" customHeight="1" x14ac:dyDescent="0.2">
      <c r="A11" s="2"/>
      <c r="B11" s="4"/>
      <c r="C11" s="200" t="s">
        <v>248</v>
      </c>
      <c r="D11" s="22"/>
      <c r="E11" s="979">
        <v>7.2</v>
      </c>
      <c r="F11" s="979">
        <v>7.1</v>
      </c>
      <c r="G11" s="979">
        <v>7.1</v>
      </c>
      <c r="H11" s="979">
        <v>7.2</v>
      </c>
      <c r="I11" s="979">
        <v>7.2</v>
      </c>
      <c r="J11" s="591"/>
      <c r="K11" s="2"/>
    </row>
    <row r="12" spans="1:11" ht="18.75" customHeight="1" x14ac:dyDescent="0.2">
      <c r="A12" s="2"/>
      <c r="B12" s="4"/>
      <c r="C12" s="200" t="s">
        <v>249</v>
      </c>
      <c r="D12" s="22"/>
      <c r="E12" s="979">
        <v>4.3</v>
      </c>
      <c r="F12" s="979">
        <v>4.3</v>
      </c>
      <c r="G12" s="979">
        <v>4.4000000000000004</v>
      </c>
      <c r="H12" s="979">
        <v>4.4000000000000004</v>
      </c>
      <c r="I12" s="979">
        <v>4.5</v>
      </c>
      <c r="J12" s="591"/>
      <c r="K12" s="2"/>
    </row>
    <row r="13" spans="1:11" ht="18.75" customHeight="1" x14ac:dyDescent="0.2">
      <c r="A13" s="2"/>
      <c r="B13" s="4"/>
      <c r="C13" s="200" t="s">
        <v>84</v>
      </c>
      <c r="D13" s="13"/>
      <c r="E13" s="979">
        <v>4.3</v>
      </c>
      <c r="F13" s="979">
        <v>4.3</v>
      </c>
      <c r="G13" s="979">
        <v>4.4000000000000004</v>
      </c>
      <c r="H13" s="979">
        <v>4.3</v>
      </c>
      <c r="I13" s="979">
        <v>4.4000000000000004</v>
      </c>
      <c r="J13" s="527"/>
      <c r="K13" s="2"/>
    </row>
    <row r="14" spans="1:11" ht="18.75" customHeight="1" x14ac:dyDescent="0.2">
      <c r="A14" s="2"/>
      <c r="B14" s="4"/>
      <c r="C14" s="200" t="s">
        <v>250</v>
      </c>
      <c r="D14" s="22"/>
      <c r="E14" s="979">
        <v>4.5</v>
      </c>
      <c r="F14" s="979">
        <v>4.4000000000000004</v>
      </c>
      <c r="G14" s="979">
        <v>4.5999999999999996</v>
      </c>
      <c r="H14" s="979">
        <v>4.5999999999999996</v>
      </c>
      <c r="I14" s="979">
        <v>4.7</v>
      </c>
      <c r="J14" s="527"/>
      <c r="K14" s="2"/>
    </row>
    <row r="15" spans="1:11" ht="18.75" customHeight="1" x14ac:dyDescent="0.2">
      <c r="A15" s="2"/>
      <c r="B15" s="4"/>
      <c r="C15" s="200" t="s">
        <v>83</v>
      </c>
      <c r="D15" s="22"/>
      <c r="E15" s="979">
        <v>4.4000000000000004</v>
      </c>
      <c r="F15" s="979">
        <v>4.3</v>
      </c>
      <c r="G15" s="979">
        <v>4.5</v>
      </c>
      <c r="H15" s="979">
        <v>4.5</v>
      </c>
      <c r="I15" s="979">
        <v>4.7</v>
      </c>
      <c r="J15" s="527"/>
      <c r="K15" s="2"/>
    </row>
    <row r="16" spans="1:11" ht="18.75" customHeight="1" x14ac:dyDescent="0.2">
      <c r="A16" s="2"/>
      <c r="B16" s="4"/>
      <c r="C16" s="200" t="s">
        <v>251</v>
      </c>
      <c r="D16" s="22"/>
      <c r="E16" s="979">
        <v>4.4000000000000004</v>
      </c>
      <c r="F16" s="979">
        <v>4.4000000000000004</v>
      </c>
      <c r="G16" s="979">
        <v>4.5</v>
      </c>
      <c r="H16" s="979">
        <v>4.5</v>
      </c>
      <c r="I16" s="979">
        <v>4.5999999999999996</v>
      </c>
      <c r="J16" s="527"/>
      <c r="K16" s="2"/>
    </row>
    <row r="17" spans="1:11" ht="18.75" customHeight="1" x14ac:dyDescent="0.2">
      <c r="A17" s="2"/>
      <c r="B17" s="4"/>
      <c r="C17" s="200" t="s">
        <v>82</v>
      </c>
      <c r="D17" s="22"/>
      <c r="E17" s="979">
        <v>4.4000000000000004</v>
      </c>
      <c r="F17" s="979">
        <v>4.4000000000000004</v>
      </c>
      <c r="G17" s="979">
        <v>4.4000000000000004</v>
      </c>
      <c r="H17" s="979">
        <v>4.4000000000000004</v>
      </c>
      <c r="I17" s="979">
        <v>4.5</v>
      </c>
      <c r="J17" s="527"/>
      <c r="K17" s="2"/>
    </row>
    <row r="18" spans="1:11" ht="18.75" customHeight="1" x14ac:dyDescent="0.2">
      <c r="A18" s="2"/>
      <c r="B18" s="4"/>
      <c r="C18" s="200" t="s">
        <v>81</v>
      </c>
      <c r="D18" s="22"/>
      <c r="E18" s="979">
        <v>4.9000000000000004</v>
      </c>
      <c r="F18" s="979">
        <v>4.9000000000000004</v>
      </c>
      <c r="G18" s="979">
        <v>4.9000000000000004</v>
      </c>
      <c r="H18" s="979">
        <v>4.9000000000000004</v>
      </c>
      <c r="I18" s="979">
        <v>5.0999999999999996</v>
      </c>
      <c r="J18" s="527"/>
      <c r="K18" s="2"/>
    </row>
    <row r="19" spans="1:11" ht="18.75" customHeight="1" x14ac:dyDescent="0.2">
      <c r="A19" s="2"/>
      <c r="B19" s="4"/>
      <c r="C19" s="200" t="s">
        <v>252</v>
      </c>
      <c r="D19" s="22"/>
      <c r="E19" s="979">
        <v>4.4000000000000004</v>
      </c>
      <c r="F19" s="979">
        <v>4.4000000000000004</v>
      </c>
      <c r="G19" s="979">
        <v>4.5</v>
      </c>
      <c r="H19" s="979">
        <v>4.5</v>
      </c>
      <c r="I19" s="979">
        <v>4.5</v>
      </c>
      <c r="J19" s="527"/>
      <c r="K19" s="2"/>
    </row>
    <row r="20" spans="1:11" ht="18.75" customHeight="1" x14ac:dyDescent="0.2">
      <c r="A20" s="2"/>
      <c r="B20" s="4"/>
      <c r="C20" s="200" t="s">
        <v>80</v>
      </c>
      <c r="D20" s="13"/>
      <c r="E20" s="979">
        <v>5</v>
      </c>
      <c r="F20" s="979">
        <v>5</v>
      </c>
      <c r="G20" s="979">
        <v>5.2</v>
      </c>
      <c r="H20" s="979">
        <v>5.2</v>
      </c>
      <c r="I20" s="979">
        <v>5.2</v>
      </c>
      <c r="J20" s="527"/>
      <c r="K20" s="2"/>
    </row>
    <row r="21" spans="1:11" ht="18.75" customHeight="1" x14ac:dyDescent="0.2">
      <c r="A21" s="2"/>
      <c r="B21" s="4"/>
      <c r="C21" s="200" t="s">
        <v>253</v>
      </c>
      <c r="D21" s="22"/>
      <c r="E21" s="979">
        <v>5.0999999999999996</v>
      </c>
      <c r="F21" s="979">
        <v>5.2</v>
      </c>
      <c r="G21" s="979">
        <v>5.2</v>
      </c>
      <c r="H21" s="979">
        <v>5.2</v>
      </c>
      <c r="I21" s="979">
        <v>5.2</v>
      </c>
      <c r="J21" s="527"/>
      <c r="K21" s="2"/>
    </row>
    <row r="22" spans="1:11" ht="18.75" customHeight="1" x14ac:dyDescent="0.2">
      <c r="A22" s="2"/>
      <c r="B22" s="4"/>
      <c r="C22" s="200" t="s">
        <v>254</v>
      </c>
      <c r="D22" s="22"/>
      <c r="E22" s="979">
        <v>4.9000000000000004</v>
      </c>
      <c r="F22" s="979">
        <v>4.8</v>
      </c>
      <c r="G22" s="979">
        <v>4.9000000000000004</v>
      </c>
      <c r="H22" s="979">
        <v>4.9000000000000004</v>
      </c>
      <c r="I22" s="979">
        <v>5</v>
      </c>
      <c r="J22" s="527"/>
      <c r="K22" s="2"/>
    </row>
    <row r="23" spans="1:11" ht="18.75" customHeight="1" x14ac:dyDescent="0.2">
      <c r="A23" s="2"/>
      <c r="B23" s="4"/>
      <c r="C23" s="200" t="s">
        <v>326</v>
      </c>
      <c r="D23" s="22"/>
      <c r="E23" s="979">
        <v>4.7</v>
      </c>
      <c r="F23" s="979">
        <v>4.7</v>
      </c>
      <c r="G23" s="979">
        <v>4.8</v>
      </c>
      <c r="H23" s="979">
        <v>4.8</v>
      </c>
      <c r="I23" s="979">
        <v>4.9000000000000004</v>
      </c>
      <c r="J23" s="527"/>
      <c r="K23" s="2"/>
    </row>
    <row r="24" spans="1:11" ht="18.75" customHeight="1" x14ac:dyDescent="0.2">
      <c r="A24" s="2"/>
      <c r="B24" s="4"/>
      <c r="C24" s="200" t="s">
        <v>327</v>
      </c>
      <c r="D24" s="22"/>
      <c r="E24" s="979">
        <v>4.2</v>
      </c>
      <c r="F24" s="979">
        <v>4.2</v>
      </c>
      <c r="G24" s="979">
        <v>4.3</v>
      </c>
      <c r="H24" s="979">
        <v>4.3</v>
      </c>
      <c r="I24" s="979">
        <v>4.4000000000000004</v>
      </c>
      <c r="J24" s="527"/>
      <c r="K24" s="2"/>
    </row>
    <row r="25" spans="1:11" ht="33" customHeight="1" thickBot="1" x14ac:dyDescent="0.25">
      <c r="A25" s="2"/>
      <c r="B25" s="4"/>
      <c r="C25" s="712"/>
      <c r="D25" s="712"/>
      <c r="E25" s="532"/>
      <c r="F25" s="532"/>
      <c r="G25" s="532"/>
      <c r="H25" s="532"/>
      <c r="I25" s="532"/>
      <c r="J25" s="527"/>
      <c r="K25" s="2"/>
    </row>
    <row r="26" spans="1:11" s="7" customFormat="1" ht="13.5" customHeight="1" thickBot="1" x14ac:dyDescent="0.25">
      <c r="A26" s="6"/>
      <c r="B26" s="14"/>
      <c r="C26" s="1596" t="s">
        <v>340</v>
      </c>
      <c r="D26" s="1597"/>
      <c r="E26" s="1597"/>
      <c r="F26" s="1597"/>
      <c r="G26" s="1597"/>
      <c r="H26" s="1597"/>
      <c r="I26" s="1598"/>
      <c r="J26" s="527"/>
      <c r="K26" s="6"/>
    </row>
    <row r="27" spans="1:11" ht="4.5" customHeight="1" x14ac:dyDescent="0.2">
      <c r="A27" s="2"/>
      <c r="B27" s="4"/>
      <c r="C27" s="1599" t="s">
        <v>85</v>
      </c>
      <c r="D27" s="1600"/>
      <c r="E27" s="712"/>
      <c r="F27" s="712"/>
      <c r="G27" s="712"/>
      <c r="H27" s="712"/>
      <c r="I27" s="712"/>
      <c r="J27" s="527"/>
      <c r="K27" s="2"/>
    </row>
    <row r="28" spans="1:11" ht="13.5" customHeight="1" x14ac:dyDescent="0.2">
      <c r="A28" s="2"/>
      <c r="B28" s="4"/>
      <c r="C28" s="1599"/>
      <c r="D28" s="1600"/>
      <c r="E28" s="1593" t="s">
        <v>346</v>
      </c>
      <c r="F28" s="1593"/>
      <c r="G28" s="1593"/>
      <c r="H28" s="1593"/>
      <c r="I28" s="1593"/>
      <c r="J28" s="213"/>
      <c r="K28" s="2"/>
    </row>
    <row r="29" spans="1:11" ht="13.5" customHeight="1" x14ac:dyDescent="0.2">
      <c r="A29" s="2"/>
      <c r="B29" s="4"/>
      <c r="C29" s="1600"/>
      <c r="D29" s="1600"/>
      <c r="E29" s="1601">
        <v>2017</v>
      </c>
      <c r="F29" s="1601"/>
      <c r="G29" s="1601"/>
      <c r="H29" s="1602"/>
      <c r="I29" s="1184">
        <v>2018</v>
      </c>
      <c r="J29" s="213"/>
      <c r="K29" s="2"/>
    </row>
    <row r="30" spans="1:11" ht="13.5" customHeight="1" x14ac:dyDescent="0.2">
      <c r="A30" s="2"/>
      <c r="B30" s="4"/>
      <c r="C30" s="528"/>
      <c r="D30" s="528"/>
      <c r="E30" s="1154" t="s">
        <v>93</v>
      </c>
      <c r="F30" s="1154" t="s">
        <v>102</v>
      </c>
      <c r="G30" s="1154" t="s">
        <v>99</v>
      </c>
      <c r="H30" s="1027" t="s">
        <v>96</v>
      </c>
      <c r="I30" s="1154" t="s">
        <v>93</v>
      </c>
      <c r="J30" s="213"/>
      <c r="K30" s="2"/>
    </row>
    <row r="31" spans="1:11" s="531" customFormat="1" ht="23.25" customHeight="1" x14ac:dyDescent="0.2">
      <c r="A31" s="529"/>
      <c r="B31" s="530"/>
      <c r="C31" s="1594" t="s">
        <v>68</v>
      </c>
      <c r="D31" s="1594"/>
      <c r="E31" s="976">
        <v>914.1</v>
      </c>
      <c r="F31" s="976">
        <v>906</v>
      </c>
      <c r="G31" s="976">
        <v>923.8</v>
      </c>
      <c r="H31" s="976">
        <v>924.7</v>
      </c>
      <c r="I31" s="976">
        <v>930.3</v>
      </c>
      <c r="J31" s="591"/>
      <c r="K31" s="529"/>
    </row>
    <row r="32" spans="1:11" ht="18.75" customHeight="1" x14ac:dyDescent="0.2">
      <c r="A32" s="2"/>
      <c r="B32" s="4"/>
      <c r="C32" s="200" t="s">
        <v>320</v>
      </c>
      <c r="D32" s="13"/>
      <c r="E32" s="977">
        <v>1867.1</v>
      </c>
      <c r="F32" s="977">
        <v>1809.6</v>
      </c>
      <c r="G32" s="977">
        <v>1855.4</v>
      </c>
      <c r="H32" s="977">
        <v>1857.2</v>
      </c>
      <c r="I32" s="977">
        <v>1793.7</v>
      </c>
      <c r="J32" s="591"/>
      <c r="K32" s="2"/>
    </row>
    <row r="33" spans="1:11" ht="18.75" customHeight="1" x14ac:dyDescent="0.2">
      <c r="A33" s="2"/>
      <c r="B33" s="4"/>
      <c r="C33" s="200" t="s">
        <v>248</v>
      </c>
      <c r="D33" s="22"/>
      <c r="E33" s="977">
        <v>1240.7</v>
      </c>
      <c r="F33" s="977">
        <v>1225.2</v>
      </c>
      <c r="G33" s="977">
        <v>1234.9000000000001</v>
      </c>
      <c r="H33" s="977">
        <v>1249.4000000000001</v>
      </c>
      <c r="I33" s="977">
        <v>1247</v>
      </c>
      <c r="J33" s="591"/>
      <c r="K33" s="2"/>
    </row>
    <row r="34" spans="1:11" ht="18.75" customHeight="1" x14ac:dyDescent="0.2">
      <c r="A34" s="2"/>
      <c r="B34" s="4"/>
      <c r="C34" s="200" t="s">
        <v>249</v>
      </c>
      <c r="D34" s="22"/>
      <c r="E34" s="977">
        <v>752.1</v>
      </c>
      <c r="F34" s="977">
        <v>747.9</v>
      </c>
      <c r="G34" s="977">
        <v>769.7</v>
      </c>
      <c r="H34" s="977">
        <v>766.8</v>
      </c>
      <c r="I34" s="977">
        <v>785.3</v>
      </c>
      <c r="J34" s="591"/>
      <c r="K34" s="2"/>
    </row>
    <row r="35" spans="1:11" ht="18.75" customHeight="1" x14ac:dyDescent="0.2">
      <c r="A35" s="2"/>
      <c r="B35" s="4"/>
      <c r="C35" s="200" t="s">
        <v>84</v>
      </c>
      <c r="D35" s="13"/>
      <c r="E35" s="977">
        <v>753</v>
      </c>
      <c r="F35" s="977">
        <v>749.9</v>
      </c>
      <c r="G35" s="977">
        <v>764.7</v>
      </c>
      <c r="H35" s="977">
        <v>752.4</v>
      </c>
      <c r="I35" s="977">
        <v>759.5</v>
      </c>
      <c r="J35" s="527"/>
      <c r="K35" s="2"/>
    </row>
    <row r="36" spans="1:11" ht="18.75" customHeight="1" x14ac:dyDescent="0.2">
      <c r="A36" s="2"/>
      <c r="B36" s="4"/>
      <c r="C36" s="200" t="s">
        <v>250</v>
      </c>
      <c r="D36" s="22"/>
      <c r="E36" s="977">
        <v>779.5</v>
      </c>
      <c r="F36" s="977">
        <v>770.2</v>
      </c>
      <c r="G36" s="977">
        <v>801.3</v>
      </c>
      <c r="H36" s="977">
        <v>798.9</v>
      </c>
      <c r="I36" s="977">
        <v>809.5</v>
      </c>
      <c r="J36" s="527"/>
      <c r="K36" s="2"/>
    </row>
    <row r="37" spans="1:11" ht="18.75" customHeight="1" x14ac:dyDescent="0.2">
      <c r="A37" s="2"/>
      <c r="B37" s="4"/>
      <c r="C37" s="200" t="s">
        <v>83</v>
      </c>
      <c r="D37" s="22"/>
      <c r="E37" s="977">
        <v>758.5</v>
      </c>
      <c r="F37" s="977">
        <v>751.2</v>
      </c>
      <c r="G37" s="977">
        <v>775</v>
      </c>
      <c r="H37" s="977">
        <v>784.9</v>
      </c>
      <c r="I37" s="977">
        <v>806.1</v>
      </c>
      <c r="J37" s="527"/>
      <c r="K37" s="2"/>
    </row>
    <row r="38" spans="1:11" ht="18.75" customHeight="1" x14ac:dyDescent="0.2">
      <c r="A38" s="2"/>
      <c r="B38" s="4"/>
      <c r="C38" s="200" t="s">
        <v>251</v>
      </c>
      <c r="D38" s="22"/>
      <c r="E38" s="977">
        <v>765.9</v>
      </c>
      <c r="F38" s="977">
        <v>770.3</v>
      </c>
      <c r="G38" s="977">
        <v>777.6</v>
      </c>
      <c r="H38" s="977">
        <v>775.2</v>
      </c>
      <c r="I38" s="977">
        <v>798.4</v>
      </c>
      <c r="J38" s="527"/>
      <c r="K38" s="2"/>
    </row>
    <row r="39" spans="1:11" ht="18.75" customHeight="1" x14ac:dyDescent="0.2">
      <c r="A39" s="2"/>
      <c r="B39" s="4"/>
      <c r="C39" s="200" t="s">
        <v>82</v>
      </c>
      <c r="D39" s="22"/>
      <c r="E39" s="977">
        <v>765.5</v>
      </c>
      <c r="F39" s="977">
        <v>763.8</v>
      </c>
      <c r="G39" s="977">
        <v>762</v>
      </c>
      <c r="H39" s="977">
        <v>765.2</v>
      </c>
      <c r="I39" s="977">
        <v>781</v>
      </c>
      <c r="J39" s="527"/>
      <c r="K39" s="2"/>
    </row>
    <row r="40" spans="1:11" ht="18.75" customHeight="1" x14ac:dyDescent="0.2">
      <c r="A40" s="2"/>
      <c r="B40" s="4"/>
      <c r="C40" s="200" t="s">
        <v>81</v>
      </c>
      <c r="D40" s="22"/>
      <c r="E40" s="977">
        <v>855</v>
      </c>
      <c r="F40" s="977">
        <v>847.7</v>
      </c>
      <c r="G40" s="977">
        <v>853</v>
      </c>
      <c r="H40" s="977">
        <v>844.1</v>
      </c>
      <c r="I40" s="977">
        <v>876.1</v>
      </c>
      <c r="J40" s="527"/>
      <c r="K40" s="2"/>
    </row>
    <row r="41" spans="1:11" ht="18.75" customHeight="1" x14ac:dyDescent="0.2">
      <c r="A41" s="2"/>
      <c r="B41" s="4"/>
      <c r="C41" s="200" t="s">
        <v>252</v>
      </c>
      <c r="D41" s="22"/>
      <c r="E41" s="977">
        <v>766.7</v>
      </c>
      <c r="F41" s="977">
        <v>759.5</v>
      </c>
      <c r="G41" s="977">
        <v>770.7</v>
      </c>
      <c r="H41" s="977">
        <v>773.8</v>
      </c>
      <c r="I41" s="977">
        <v>781.7</v>
      </c>
      <c r="J41" s="527"/>
      <c r="K41" s="2"/>
    </row>
    <row r="42" spans="1:11" ht="18.75" customHeight="1" x14ac:dyDescent="0.2">
      <c r="A42" s="2"/>
      <c r="B42" s="4"/>
      <c r="C42" s="200" t="s">
        <v>80</v>
      </c>
      <c r="D42" s="13"/>
      <c r="E42" s="977">
        <v>872.2</v>
      </c>
      <c r="F42" s="977">
        <v>870.9</v>
      </c>
      <c r="G42" s="977">
        <v>896.1</v>
      </c>
      <c r="H42" s="977">
        <v>905</v>
      </c>
      <c r="I42" s="977">
        <v>895.4</v>
      </c>
      <c r="J42" s="527"/>
      <c r="K42" s="2"/>
    </row>
    <row r="43" spans="1:11" ht="18.75" customHeight="1" x14ac:dyDescent="0.2">
      <c r="A43" s="2"/>
      <c r="B43" s="4"/>
      <c r="C43" s="200" t="s">
        <v>253</v>
      </c>
      <c r="D43" s="22"/>
      <c r="E43" s="977">
        <v>890.4</v>
      </c>
      <c r="F43" s="977">
        <v>901.2</v>
      </c>
      <c r="G43" s="977">
        <v>902.6</v>
      </c>
      <c r="H43" s="977">
        <v>896.7</v>
      </c>
      <c r="I43" s="977">
        <v>899.1</v>
      </c>
      <c r="J43" s="527"/>
      <c r="K43" s="2"/>
    </row>
    <row r="44" spans="1:11" ht="18.75" customHeight="1" x14ac:dyDescent="0.2">
      <c r="A44" s="2"/>
      <c r="B44" s="4"/>
      <c r="C44" s="200" t="s">
        <v>254</v>
      </c>
      <c r="D44" s="22"/>
      <c r="E44" s="977">
        <v>840.7</v>
      </c>
      <c r="F44" s="977">
        <v>836.5</v>
      </c>
      <c r="G44" s="977">
        <v>847.5</v>
      </c>
      <c r="H44" s="977">
        <v>851.3</v>
      </c>
      <c r="I44" s="977">
        <v>864.4</v>
      </c>
      <c r="J44" s="527"/>
      <c r="K44" s="2"/>
    </row>
    <row r="45" spans="1:11" ht="18.75" customHeight="1" x14ac:dyDescent="0.2">
      <c r="A45" s="2"/>
      <c r="B45" s="4"/>
      <c r="C45" s="200" t="s">
        <v>326</v>
      </c>
      <c r="D45" s="22"/>
      <c r="E45" s="977">
        <v>822.9</v>
      </c>
      <c r="F45" s="977">
        <v>820.3</v>
      </c>
      <c r="G45" s="977">
        <v>826.6</v>
      </c>
      <c r="H45" s="977">
        <v>832.7</v>
      </c>
      <c r="I45" s="977">
        <v>852.3</v>
      </c>
      <c r="J45" s="527"/>
      <c r="K45" s="2"/>
    </row>
    <row r="46" spans="1:11" ht="18.75" customHeight="1" x14ac:dyDescent="0.2">
      <c r="A46" s="2"/>
      <c r="B46" s="4"/>
      <c r="C46" s="200" t="s">
        <v>327</v>
      </c>
      <c r="D46" s="22"/>
      <c r="E46" s="977">
        <v>731.8</v>
      </c>
      <c r="F46" s="977">
        <v>733.3</v>
      </c>
      <c r="G46" s="977">
        <v>747.8</v>
      </c>
      <c r="H46" s="977">
        <v>743.1</v>
      </c>
      <c r="I46" s="977">
        <v>757.6</v>
      </c>
      <c r="J46" s="527"/>
      <c r="K46" s="2"/>
    </row>
    <row r="47" spans="1:11" s="533" customFormat="1" ht="19.5" customHeight="1" x14ac:dyDescent="0.2">
      <c r="A47" s="708"/>
      <c r="B47" s="708"/>
      <c r="C47" s="1595" t="s">
        <v>490</v>
      </c>
      <c r="D47" s="1595"/>
      <c r="E47" s="1595"/>
      <c r="F47" s="1595"/>
      <c r="G47" s="1595"/>
      <c r="H47" s="1595"/>
      <c r="I47" s="1595"/>
      <c r="J47" s="592"/>
      <c r="K47" s="708"/>
    </row>
    <row r="48" spans="1:11" ht="13.5" customHeight="1" x14ac:dyDescent="0.2">
      <c r="A48" s="2"/>
      <c r="B48" s="4"/>
      <c r="C48" s="42" t="s">
        <v>424</v>
      </c>
      <c r="D48" s="711"/>
      <c r="E48" s="711"/>
      <c r="G48" s="1063"/>
      <c r="H48" s="711"/>
      <c r="I48" s="711"/>
      <c r="J48" s="527"/>
      <c r="K48" s="2"/>
    </row>
    <row r="49" spans="1:11" ht="13.5" customHeight="1" x14ac:dyDescent="0.2">
      <c r="A49" s="2"/>
      <c r="B49" s="2"/>
      <c r="C49" s="2"/>
      <c r="D49" s="708"/>
      <c r="E49" s="4"/>
      <c r="F49" s="4"/>
      <c r="G49" s="4"/>
      <c r="H49" s="1592">
        <v>43252</v>
      </c>
      <c r="I49" s="1592"/>
      <c r="J49" s="256">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6" style="465" customWidth="1"/>
    <col min="6" max="6" width="4.85546875" style="465" customWidth="1"/>
    <col min="7" max="7" width="5.7109375" style="408" customWidth="1"/>
    <col min="8" max="8" width="5.42578125" style="408" customWidth="1"/>
    <col min="9" max="9" width="5.28515625" style="408" customWidth="1"/>
    <col min="10" max="10" width="5.140625" style="408" customWidth="1"/>
    <col min="11" max="13" width="5" style="408" customWidth="1"/>
    <col min="14" max="14" width="5.140625" style="408" customWidth="1"/>
    <col min="15" max="16" width="5" style="408" customWidth="1"/>
    <col min="17" max="17" width="5.42578125" style="408" customWidth="1"/>
    <col min="18" max="18" width="2.5703125" style="408" customWidth="1"/>
    <col min="19" max="19" width="1" style="408" customWidth="1"/>
    <col min="20" max="16384" width="9.140625" style="408"/>
  </cols>
  <sheetData>
    <row r="1" spans="1:19" ht="13.5" customHeight="1" x14ac:dyDescent="0.2">
      <c r="A1" s="403"/>
      <c r="B1" s="465"/>
      <c r="C1" s="1621" t="s">
        <v>34</v>
      </c>
      <c r="D1" s="1621"/>
      <c r="E1" s="1621"/>
      <c r="F1" s="1621"/>
      <c r="G1" s="413"/>
      <c r="H1" s="413"/>
      <c r="I1" s="413"/>
      <c r="J1" s="1628" t="s">
        <v>407</v>
      </c>
      <c r="K1" s="1628"/>
      <c r="L1" s="1628"/>
      <c r="M1" s="1628"/>
      <c r="N1" s="1628"/>
      <c r="O1" s="1628"/>
      <c r="P1" s="1628"/>
      <c r="Q1" s="595"/>
      <c r="R1" s="595"/>
      <c r="S1" s="403"/>
    </row>
    <row r="2" spans="1:19" ht="6" customHeight="1" x14ac:dyDescent="0.2">
      <c r="A2" s="594"/>
      <c r="B2" s="521"/>
      <c r="C2" s="936"/>
      <c r="D2" s="986"/>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19" ht="13.5" customHeight="1" thickBot="1" x14ac:dyDescent="0.25">
      <c r="A4" s="403"/>
      <c r="B4" s="466"/>
      <c r="C4" s="1622" t="s">
        <v>128</v>
      </c>
      <c r="D4" s="1623"/>
      <c r="E4" s="1623"/>
      <c r="F4" s="1623"/>
      <c r="G4" s="1623"/>
      <c r="H4" s="1623"/>
      <c r="I4" s="1623"/>
      <c r="J4" s="1623"/>
      <c r="K4" s="1623"/>
      <c r="L4" s="1623"/>
      <c r="M4" s="1623"/>
      <c r="N4" s="1623"/>
      <c r="O4" s="1623"/>
      <c r="P4" s="1623"/>
      <c r="Q4" s="1624"/>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616" t="s">
        <v>127</v>
      </c>
      <c r="D6" s="1617"/>
      <c r="E6" s="1617"/>
      <c r="F6" s="1617"/>
      <c r="G6" s="1617"/>
      <c r="H6" s="1617"/>
      <c r="I6" s="1617"/>
      <c r="J6" s="1617"/>
      <c r="K6" s="1617"/>
      <c r="L6" s="1617"/>
      <c r="M6" s="1617"/>
      <c r="N6" s="1617"/>
      <c r="O6" s="1617"/>
      <c r="P6" s="1617"/>
      <c r="Q6" s="1618"/>
      <c r="R6" s="413"/>
      <c r="S6" s="413"/>
    </row>
    <row r="7" spans="1:19" ht="2.25" customHeight="1" x14ac:dyDescent="0.2">
      <c r="A7" s="403"/>
      <c r="B7" s="466"/>
      <c r="C7" s="1625" t="s">
        <v>78</v>
      </c>
      <c r="D7" s="1625"/>
      <c r="E7" s="420"/>
      <c r="F7" s="420"/>
      <c r="G7" s="1627">
        <v>2014</v>
      </c>
      <c r="H7" s="1627"/>
      <c r="I7" s="1627"/>
      <c r="J7" s="1627"/>
      <c r="K7" s="1627"/>
      <c r="L7" s="1627"/>
      <c r="M7" s="1627"/>
      <c r="N7" s="1627"/>
      <c r="O7" s="1627"/>
      <c r="P7" s="1627"/>
      <c r="Q7" s="1627"/>
      <c r="R7" s="413"/>
      <c r="S7" s="413"/>
    </row>
    <row r="8" spans="1:19" ht="11.25" customHeight="1" x14ac:dyDescent="0.2">
      <c r="A8" s="403"/>
      <c r="B8" s="466"/>
      <c r="C8" s="1626"/>
      <c r="D8" s="1626"/>
      <c r="E8" s="1604">
        <v>2017</v>
      </c>
      <c r="F8" s="1604"/>
      <c r="G8" s="1604"/>
      <c r="H8" s="1604"/>
      <c r="I8" s="1604"/>
      <c r="J8" s="1604"/>
      <c r="K8" s="1604"/>
      <c r="L8" s="1604"/>
      <c r="M8" s="1629"/>
      <c r="N8" s="1605">
        <v>2018</v>
      </c>
      <c r="O8" s="1604"/>
      <c r="P8" s="1604"/>
      <c r="Q8" s="1604"/>
      <c r="R8" s="413"/>
      <c r="S8" s="413"/>
    </row>
    <row r="9" spans="1:19" ht="11.25" customHeight="1" x14ac:dyDescent="0.2">
      <c r="A9" s="403"/>
      <c r="B9" s="466"/>
      <c r="C9" s="418"/>
      <c r="D9" s="418"/>
      <c r="E9" s="834" t="s">
        <v>101</v>
      </c>
      <c r="F9" s="834" t="s">
        <v>100</v>
      </c>
      <c r="G9" s="834" t="s">
        <v>99</v>
      </c>
      <c r="H9" s="992" t="s">
        <v>98</v>
      </c>
      <c r="I9" s="834" t="s">
        <v>97</v>
      </c>
      <c r="J9" s="834" t="s">
        <v>96</v>
      </c>
      <c r="K9" s="834" t="s">
        <v>95</v>
      </c>
      <c r="L9" s="834" t="s">
        <v>94</v>
      </c>
      <c r="M9" s="834" t="s">
        <v>93</v>
      </c>
      <c r="N9" s="834" t="s">
        <v>104</v>
      </c>
      <c r="O9" s="834" t="s">
        <v>103</v>
      </c>
      <c r="P9" s="992" t="s">
        <v>102</v>
      </c>
      <c r="Q9" s="834" t="s">
        <v>101</v>
      </c>
      <c r="R9" s="523"/>
      <c r="S9" s="413"/>
    </row>
    <row r="10" spans="1:19" s="482" customFormat="1" ht="16.5" customHeight="1" x14ac:dyDescent="0.2">
      <c r="A10" s="478"/>
      <c r="B10" s="479"/>
      <c r="C10" s="1542" t="s">
        <v>105</v>
      </c>
      <c r="D10" s="1542"/>
      <c r="E10" s="480">
        <v>23</v>
      </c>
      <c r="F10" s="480">
        <v>48</v>
      </c>
      <c r="G10" s="480">
        <v>31</v>
      </c>
      <c r="H10" s="480">
        <v>26</v>
      </c>
      <c r="I10" s="480">
        <v>21</v>
      </c>
      <c r="J10" s="480">
        <v>36</v>
      </c>
      <c r="K10" s="480">
        <v>36</v>
      </c>
      <c r="L10" s="480">
        <v>10</v>
      </c>
      <c r="M10" s="480">
        <v>14</v>
      </c>
      <c r="N10" s="480">
        <v>3</v>
      </c>
      <c r="O10" s="480">
        <v>26</v>
      </c>
      <c r="P10" s="480">
        <v>27</v>
      </c>
      <c r="Q10" s="480">
        <f>SUM(Q11:Q17)</f>
        <v>40</v>
      </c>
      <c r="R10" s="480"/>
      <c r="S10" s="481"/>
    </row>
    <row r="11" spans="1:19" s="486" customFormat="1" ht="10.5" customHeight="1" x14ac:dyDescent="0.2">
      <c r="A11" s="483"/>
      <c r="B11" s="484"/>
      <c r="C11" s="935"/>
      <c r="D11" s="570" t="s">
        <v>241</v>
      </c>
      <c r="E11" s="987">
        <v>4</v>
      </c>
      <c r="F11" s="987">
        <v>18</v>
      </c>
      <c r="G11" s="987">
        <v>11</v>
      </c>
      <c r="H11" s="987">
        <v>11</v>
      </c>
      <c r="I11" s="987">
        <v>5</v>
      </c>
      <c r="J11" s="987">
        <v>10</v>
      </c>
      <c r="K11" s="987">
        <v>5</v>
      </c>
      <c r="L11" s="987">
        <v>3</v>
      </c>
      <c r="M11" s="987">
        <v>1</v>
      </c>
      <c r="N11" s="987">
        <v>2</v>
      </c>
      <c r="O11" s="987">
        <v>12</v>
      </c>
      <c r="P11" s="987">
        <v>12</v>
      </c>
      <c r="Q11" s="987">
        <v>14</v>
      </c>
      <c r="R11" s="523"/>
      <c r="S11" s="462"/>
    </row>
    <row r="12" spans="1:19" s="486" customFormat="1" ht="10.5" customHeight="1" x14ac:dyDescent="0.2">
      <c r="A12" s="483"/>
      <c r="B12" s="484"/>
      <c r="C12" s="935"/>
      <c r="D12" s="570" t="s">
        <v>242</v>
      </c>
      <c r="E12" s="987">
        <v>4</v>
      </c>
      <c r="F12" s="987">
        <v>2</v>
      </c>
      <c r="G12" s="987">
        <v>1</v>
      </c>
      <c r="H12" s="987">
        <v>3</v>
      </c>
      <c r="I12" s="987">
        <v>4</v>
      </c>
      <c r="J12" s="987">
        <v>2</v>
      </c>
      <c r="K12" s="987" t="s">
        <v>9</v>
      </c>
      <c r="L12" s="987" t="s">
        <v>9</v>
      </c>
      <c r="M12" s="987">
        <v>1</v>
      </c>
      <c r="N12" s="987" t="s">
        <v>9</v>
      </c>
      <c r="O12" s="987">
        <v>2</v>
      </c>
      <c r="P12" s="987">
        <v>1</v>
      </c>
      <c r="Q12" s="987">
        <v>1</v>
      </c>
      <c r="R12" s="523"/>
      <c r="S12" s="462"/>
    </row>
    <row r="13" spans="1:19" s="948" customFormat="1" ht="10.5" customHeight="1" x14ac:dyDescent="0.2">
      <c r="A13" s="982"/>
      <c r="B13" s="983"/>
      <c r="C13" s="981"/>
      <c r="D13" s="570" t="s">
        <v>243</v>
      </c>
      <c r="E13" s="987">
        <v>13</v>
      </c>
      <c r="F13" s="987">
        <v>18</v>
      </c>
      <c r="G13" s="987">
        <v>10</v>
      </c>
      <c r="H13" s="987">
        <v>9</v>
      </c>
      <c r="I13" s="987">
        <v>5</v>
      </c>
      <c r="J13" s="987">
        <v>9</v>
      </c>
      <c r="K13" s="987">
        <v>8</v>
      </c>
      <c r="L13" s="987">
        <v>3</v>
      </c>
      <c r="M13" s="987">
        <v>7</v>
      </c>
      <c r="N13" s="987" t="s">
        <v>9</v>
      </c>
      <c r="O13" s="987">
        <v>9</v>
      </c>
      <c r="P13" s="987">
        <v>8</v>
      </c>
      <c r="Q13" s="987">
        <v>15</v>
      </c>
      <c r="R13" s="771"/>
      <c r="S13" s="984"/>
    </row>
    <row r="14" spans="1:19" s="486" customFormat="1" ht="12" customHeight="1" x14ac:dyDescent="0.2">
      <c r="A14" s="483"/>
      <c r="B14" s="484"/>
      <c r="C14" s="935"/>
      <c r="D14" s="570" t="s">
        <v>244</v>
      </c>
      <c r="E14" s="987">
        <v>2</v>
      </c>
      <c r="F14" s="987">
        <v>8</v>
      </c>
      <c r="G14" s="987">
        <v>1</v>
      </c>
      <c r="H14" s="987">
        <v>2</v>
      </c>
      <c r="I14" s="987">
        <v>1</v>
      </c>
      <c r="J14" s="987" t="s">
        <v>9</v>
      </c>
      <c r="K14" s="987">
        <v>2</v>
      </c>
      <c r="L14" s="987" t="s">
        <v>9</v>
      </c>
      <c r="M14" s="987">
        <v>1</v>
      </c>
      <c r="N14" s="987" t="s">
        <v>9</v>
      </c>
      <c r="O14" s="987">
        <v>1</v>
      </c>
      <c r="P14" s="987" t="s">
        <v>9</v>
      </c>
      <c r="Q14" s="987" t="s">
        <v>9</v>
      </c>
      <c r="R14" s="485"/>
      <c r="S14" s="462"/>
    </row>
    <row r="15" spans="1:19" s="486" customFormat="1" ht="10.5" customHeight="1" x14ac:dyDescent="0.2">
      <c r="A15" s="483"/>
      <c r="B15" s="484"/>
      <c r="C15" s="935"/>
      <c r="D15" s="570" t="s">
        <v>512</v>
      </c>
      <c r="E15" s="987" t="s">
        <v>9</v>
      </c>
      <c r="F15" s="987" t="s">
        <v>9</v>
      </c>
      <c r="G15" s="987" t="s">
        <v>9</v>
      </c>
      <c r="H15" s="987" t="s">
        <v>9</v>
      </c>
      <c r="I15" s="987" t="s">
        <v>9</v>
      </c>
      <c r="J15" s="987" t="s">
        <v>9</v>
      </c>
      <c r="K15" s="987" t="s">
        <v>9</v>
      </c>
      <c r="L15" s="987" t="s">
        <v>9</v>
      </c>
      <c r="M15" s="987" t="s">
        <v>9</v>
      </c>
      <c r="N15" s="987" t="s">
        <v>9</v>
      </c>
      <c r="O15" s="987">
        <v>1</v>
      </c>
      <c r="P15" s="987" t="s">
        <v>9</v>
      </c>
      <c r="Q15" s="987" t="s">
        <v>9</v>
      </c>
      <c r="R15" s="485"/>
      <c r="S15" s="462"/>
    </row>
    <row r="16" spans="1:19" s="486" customFormat="1" ht="10.5" customHeight="1" x14ac:dyDescent="0.2">
      <c r="A16" s="483"/>
      <c r="B16" s="484"/>
      <c r="C16" s="935"/>
      <c r="D16" s="570" t="s">
        <v>246</v>
      </c>
      <c r="E16" s="987" t="s">
        <v>9</v>
      </c>
      <c r="F16" s="987" t="s">
        <v>9</v>
      </c>
      <c r="G16" s="987" t="s">
        <v>9</v>
      </c>
      <c r="H16" s="987" t="s">
        <v>9</v>
      </c>
      <c r="I16" s="987" t="s">
        <v>9</v>
      </c>
      <c r="J16" s="987" t="s">
        <v>9</v>
      </c>
      <c r="K16" s="987" t="s">
        <v>9</v>
      </c>
      <c r="L16" s="987" t="s">
        <v>9</v>
      </c>
      <c r="M16" s="987" t="s">
        <v>9</v>
      </c>
      <c r="N16" s="987" t="s">
        <v>9</v>
      </c>
      <c r="O16" s="987" t="s">
        <v>9</v>
      </c>
      <c r="P16" s="987" t="s">
        <v>9</v>
      </c>
      <c r="Q16" s="987" t="s">
        <v>9</v>
      </c>
      <c r="R16" s="485"/>
      <c r="S16" s="462"/>
    </row>
    <row r="17" spans="1:19" s="486" customFormat="1" ht="12" customHeight="1" x14ac:dyDescent="0.2">
      <c r="A17" s="483"/>
      <c r="B17" s="484"/>
      <c r="C17" s="935"/>
      <c r="D17" s="487" t="s">
        <v>247</v>
      </c>
      <c r="E17" s="987">
        <v>1</v>
      </c>
      <c r="F17" s="987">
        <v>2</v>
      </c>
      <c r="G17" s="987">
        <v>8</v>
      </c>
      <c r="H17" s="987">
        <v>1</v>
      </c>
      <c r="I17" s="987">
        <v>6</v>
      </c>
      <c r="J17" s="987">
        <v>15</v>
      </c>
      <c r="K17" s="987">
        <v>21</v>
      </c>
      <c r="L17" s="987">
        <v>4</v>
      </c>
      <c r="M17" s="987">
        <v>4</v>
      </c>
      <c r="N17" s="987">
        <v>1</v>
      </c>
      <c r="O17" s="987">
        <v>1</v>
      </c>
      <c r="P17" s="987">
        <v>6</v>
      </c>
      <c r="Q17" s="987">
        <v>10</v>
      </c>
      <c r="R17" s="485"/>
      <c r="S17" s="462"/>
    </row>
    <row r="18" spans="1:19" s="482" customFormat="1" ht="14.25" customHeight="1" x14ac:dyDescent="0.2">
      <c r="A18" s="488"/>
      <c r="B18" s="489"/>
      <c r="C18" s="933" t="s">
        <v>295</v>
      </c>
      <c r="D18" s="490"/>
      <c r="E18" s="480">
        <v>18</v>
      </c>
      <c r="F18" s="480">
        <v>23</v>
      </c>
      <c r="G18" s="480">
        <v>16</v>
      </c>
      <c r="H18" s="480">
        <v>12</v>
      </c>
      <c r="I18" s="480">
        <v>12</v>
      </c>
      <c r="J18" s="480">
        <v>13</v>
      </c>
      <c r="K18" s="480">
        <v>5</v>
      </c>
      <c r="L18" s="480">
        <v>6</v>
      </c>
      <c r="M18" s="480">
        <v>5</v>
      </c>
      <c r="N18" s="480">
        <v>2</v>
      </c>
      <c r="O18" s="480">
        <v>17</v>
      </c>
      <c r="P18" s="480">
        <v>13</v>
      </c>
      <c r="Q18" s="480">
        <f>21-8</f>
        <v>13</v>
      </c>
      <c r="R18" s="485"/>
      <c r="S18" s="462"/>
    </row>
    <row r="19" spans="1:19" s="494" customFormat="1" ht="14.25" customHeight="1" x14ac:dyDescent="0.2">
      <c r="A19" s="491"/>
      <c r="B19" s="492"/>
      <c r="C19" s="933" t="s">
        <v>296</v>
      </c>
      <c r="D19" s="985"/>
      <c r="E19" s="493">
        <v>45829</v>
      </c>
      <c r="F19" s="493">
        <v>59273</v>
      </c>
      <c r="G19" s="493">
        <v>144149</v>
      </c>
      <c r="H19" s="493">
        <v>65184</v>
      </c>
      <c r="I19" s="493">
        <v>94975</v>
      </c>
      <c r="J19" s="493">
        <v>77143</v>
      </c>
      <c r="K19" s="493">
        <v>16768</v>
      </c>
      <c r="L19" s="493">
        <v>206</v>
      </c>
      <c r="M19" s="493">
        <v>6973</v>
      </c>
      <c r="N19" s="493">
        <v>14317</v>
      </c>
      <c r="O19" s="493">
        <v>39593</v>
      </c>
      <c r="P19" s="493">
        <v>38630</v>
      </c>
      <c r="Q19" s="493">
        <f>SUM(Q22:Q41)</f>
        <v>58659</v>
      </c>
      <c r="R19" s="485"/>
      <c r="S19" s="462"/>
    </row>
    <row r="20" spans="1:19" ht="9.75" customHeight="1" x14ac:dyDescent="0.2">
      <c r="A20" s="403"/>
      <c r="B20" s="466"/>
      <c r="C20" s="1606" t="s">
        <v>126</v>
      </c>
      <c r="D20" s="1606"/>
      <c r="E20" s="987">
        <v>341</v>
      </c>
      <c r="F20" s="987" t="s">
        <v>9</v>
      </c>
      <c r="G20" s="987" t="s">
        <v>9</v>
      </c>
      <c r="H20" s="987" t="s">
        <v>9</v>
      </c>
      <c r="I20" s="987" t="s">
        <v>9</v>
      </c>
      <c r="J20" s="987" t="s">
        <v>9</v>
      </c>
      <c r="K20" s="987" t="s">
        <v>9</v>
      </c>
      <c r="L20" s="987" t="s">
        <v>9</v>
      </c>
      <c r="M20" s="987" t="s">
        <v>9</v>
      </c>
      <c r="N20" s="987" t="s">
        <v>9</v>
      </c>
      <c r="O20" s="987" t="s">
        <v>9</v>
      </c>
      <c r="P20" s="987" t="s">
        <v>9</v>
      </c>
      <c r="Q20" s="987" t="s">
        <v>9</v>
      </c>
      <c r="R20" s="485"/>
      <c r="S20" s="462"/>
    </row>
    <row r="21" spans="1:19" ht="9.75" customHeight="1" x14ac:dyDescent="0.2">
      <c r="A21" s="403"/>
      <c r="B21" s="466"/>
      <c r="C21" s="1606" t="s">
        <v>125</v>
      </c>
      <c r="D21" s="1606"/>
      <c r="E21" s="987" t="s">
        <v>9</v>
      </c>
      <c r="F21" s="987" t="s">
        <v>9</v>
      </c>
      <c r="G21" s="987" t="s">
        <v>9</v>
      </c>
      <c r="H21" s="987" t="s">
        <v>9</v>
      </c>
      <c r="I21" s="987" t="s">
        <v>9</v>
      </c>
      <c r="J21" s="987" t="s">
        <v>9</v>
      </c>
      <c r="K21" s="987" t="s">
        <v>9</v>
      </c>
      <c r="L21" s="987" t="s">
        <v>9</v>
      </c>
      <c r="M21" s="987" t="s">
        <v>9</v>
      </c>
      <c r="N21" s="987" t="s">
        <v>9</v>
      </c>
      <c r="O21" s="987" t="s">
        <v>9</v>
      </c>
      <c r="P21" s="987" t="s">
        <v>9</v>
      </c>
      <c r="Q21" s="987" t="s">
        <v>9</v>
      </c>
      <c r="R21" s="523"/>
      <c r="S21" s="413"/>
    </row>
    <row r="22" spans="1:19" ht="9.75" customHeight="1" x14ac:dyDescent="0.2">
      <c r="A22" s="403"/>
      <c r="B22" s="466"/>
      <c r="C22" s="1606" t="s">
        <v>124</v>
      </c>
      <c r="D22" s="1606"/>
      <c r="E22" s="987">
        <v>35248</v>
      </c>
      <c r="F22" s="987">
        <v>52632</v>
      </c>
      <c r="G22" s="987">
        <v>13513</v>
      </c>
      <c r="H22" s="987">
        <v>13785</v>
      </c>
      <c r="I22" s="987">
        <v>10767</v>
      </c>
      <c r="J22" s="987">
        <v>5308</v>
      </c>
      <c r="K22" s="987" t="s">
        <v>9</v>
      </c>
      <c r="L22" s="987">
        <v>184</v>
      </c>
      <c r="M22" s="987">
        <v>4</v>
      </c>
      <c r="N22" s="987" t="s">
        <v>9</v>
      </c>
      <c r="O22" s="987">
        <v>36545</v>
      </c>
      <c r="P22" s="987">
        <v>30619</v>
      </c>
      <c r="Q22" s="987">
        <v>51938</v>
      </c>
      <c r="R22" s="523"/>
      <c r="S22" s="413"/>
    </row>
    <row r="23" spans="1:19" ht="9.75" customHeight="1" x14ac:dyDescent="0.2">
      <c r="A23" s="403"/>
      <c r="B23" s="466"/>
      <c r="C23" s="1606" t="s">
        <v>123</v>
      </c>
      <c r="D23" s="1606"/>
      <c r="E23" s="987" t="s">
        <v>9</v>
      </c>
      <c r="F23" s="987" t="s">
        <v>9</v>
      </c>
      <c r="G23" s="987" t="s">
        <v>9</v>
      </c>
      <c r="H23" s="987" t="s">
        <v>9</v>
      </c>
      <c r="I23" s="987">
        <v>605</v>
      </c>
      <c r="J23" s="987" t="s">
        <v>9</v>
      </c>
      <c r="K23" s="987" t="s">
        <v>9</v>
      </c>
      <c r="L23" s="987" t="s">
        <v>9</v>
      </c>
      <c r="M23" s="987" t="s">
        <v>9</v>
      </c>
      <c r="N23" s="987" t="s">
        <v>9</v>
      </c>
      <c r="O23" s="987" t="s">
        <v>9</v>
      </c>
      <c r="P23" s="987" t="s">
        <v>9</v>
      </c>
      <c r="Q23" s="987" t="s">
        <v>9</v>
      </c>
      <c r="R23" s="523"/>
      <c r="S23" s="413"/>
    </row>
    <row r="24" spans="1:19" ht="9.75" customHeight="1" x14ac:dyDescent="0.2">
      <c r="A24" s="403"/>
      <c r="B24" s="466"/>
      <c r="C24" s="1606" t="s">
        <v>122</v>
      </c>
      <c r="D24" s="1606"/>
      <c r="E24" s="987" t="s">
        <v>9</v>
      </c>
      <c r="F24" s="987" t="s">
        <v>9</v>
      </c>
      <c r="G24" s="987" t="s">
        <v>9</v>
      </c>
      <c r="H24" s="987" t="s">
        <v>9</v>
      </c>
      <c r="I24" s="987" t="s">
        <v>9</v>
      </c>
      <c r="J24" s="987" t="s">
        <v>9</v>
      </c>
      <c r="K24" s="987">
        <v>321</v>
      </c>
      <c r="L24" s="987" t="s">
        <v>9</v>
      </c>
      <c r="M24" s="987" t="s">
        <v>9</v>
      </c>
      <c r="N24" s="987" t="s">
        <v>9</v>
      </c>
      <c r="O24" s="987">
        <v>344</v>
      </c>
      <c r="P24" s="987" t="s">
        <v>9</v>
      </c>
      <c r="Q24" s="987">
        <v>34</v>
      </c>
      <c r="R24" s="523"/>
      <c r="S24" s="413"/>
    </row>
    <row r="25" spans="1:19" ht="9.75" customHeight="1" x14ac:dyDescent="0.2">
      <c r="A25" s="403"/>
      <c r="B25" s="466"/>
      <c r="C25" s="1606" t="s">
        <v>121</v>
      </c>
      <c r="D25" s="1606"/>
      <c r="E25" s="987" t="s">
        <v>9</v>
      </c>
      <c r="F25" s="987" t="s">
        <v>9</v>
      </c>
      <c r="G25" s="987">
        <v>104734</v>
      </c>
      <c r="H25" s="987" t="s">
        <v>9</v>
      </c>
      <c r="I25" s="987" t="s">
        <v>9</v>
      </c>
      <c r="J25" s="987" t="s">
        <v>9</v>
      </c>
      <c r="K25" s="987" t="s">
        <v>9</v>
      </c>
      <c r="L25" s="987" t="s">
        <v>9</v>
      </c>
      <c r="M25" s="987" t="s">
        <v>9</v>
      </c>
      <c r="N25" s="987" t="s">
        <v>9</v>
      </c>
      <c r="O25" s="987" t="s">
        <v>9</v>
      </c>
      <c r="P25" s="987" t="s">
        <v>9</v>
      </c>
      <c r="Q25" s="987" t="s">
        <v>9</v>
      </c>
      <c r="R25" s="523"/>
      <c r="S25" s="413"/>
    </row>
    <row r="26" spans="1:19" ht="9.75" customHeight="1" x14ac:dyDescent="0.2">
      <c r="A26" s="403"/>
      <c r="B26" s="466"/>
      <c r="C26" s="1606" t="s">
        <v>120</v>
      </c>
      <c r="D26" s="1606"/>
      <c r="E26" s="987">
        <v>5806</v>
      </c>
      <c r="F26" s="987">
        <v>2731</v>
      </c>
      <c r="G26" s="987">
        <v>11273</v>
      </c>
      <c r="H26" s="987">
        <v>3366</v>
      </c>
      <c r="I26" s="987">
        <v>2003</v>
      </c>
      <c r="J26" s="987">
        <v>41</v>
      </c>
      <c r="K26" s="987">
        <v>1814</v>
      </c>
      <c r="L26" s="987" t="s">
        <v>9</v>
      </c>
      <c r="M26" s="987" t="s">
        <v>9</v>
      </c>
      <c r="N26" s="987">
        <v>14317</v>
      </c>
      <c r="O26" s="987">
        <v>1705</v>
      </c>
      <c r="P26" s="987">
        <v>7488</v>
      </c>
      <c r="Q26" s="987">
        <v>4442</v>
      </c>
      <c r="R26" s="523"/>
      <c r="S26" s="413"/>
    </row>
    <row r="27" spans="1:19" ht="9.75" customHeight="1" x14ac:dyDescent="0.2">
      <c r="A27" s="403"/>
      <c r="B27" s="466"/>
      <c r="C27" s="1606" t="s">
        <v>119</v>
      </c>
      <c r="D27" s="1606"/>
      <c r="E27" s="987">
        <v>595</v>
      </c>
      <c r="F27" s="987">
        <v>282</v>
      </c>
      <c r="G27" s="987">
        <v>13050</v>
      </c>
      <c r="H27" s="987">
        <v>96</v>
      </c>
      <c r="I27" s="987">
        <v>79</v>
      </c>
      <c r="J27" s="987">
        <v>51</v>
      </c>
      <c r="K27" s="987" t="s">
        <v>9</v>
      </c>
      <c r="L27" s="987" t="s">
        <v>9</v>
      </c>
      <c r="M27" s="987">
        <v>1169</v>
      </c>
      <c r="N27" s="987" t="s">
        <v>9</v>
      </c>
      <c r="O27" s="987">
        <v>95</v>
      </c>
      <c r="P27" s="987">
        <v>507</v>
      </c>
      <c r="Q27" s="987">
        <v>220</v>
      </c>
      <c r="R27" s="523"/>
      <c r="S27" s="413"/>
    </row>
    <row r="28" spans="1:19" ht="9.75" customHeight="1" x14ac:dyDescent="0.2">
      <c r="A28" s="403"/>
      <c r="B28" s="466"/>
      <c r="C28" s="1606" t="s">
        <v>118</v>
      </c>
      <c r="D28" s="1606"/>
      <c r="E28" s="987">
        <v>87</v>
      </c>
      <c r="F28" s="987" t="s">
        <v>9</v>
      </c>
      <c r="G28" s="987">
        <v>82</v>
      </c>
      <c r="H28" s="987">
        <v>47937</v>
      </c>
      <c r="I28" s="987">
        <v>42444</v>
      </c>
      <c r="J28" s="987" t="s">
        <v>9</v>
      </c>
      <c r="K28" s="987" t="s">
        <v>9</v>
      </c>
      <c r="L28" s="987" t="s">
        <v>9</v>
      </c>
      <c r="M28" s="987" t="s">
        <v>9</v>
      </c>
      <c r="N28" s="987" t="s">
        <v>9</v>
      </c>
      <c r="O28" s="987" t="s">
        <v>9</v>
      </c>
      <c r="P28" s="987" t="s">
        <v>9</v>
      </c>
      <c r="Q28" s="987" t="s">
        <v>9</v>
      </c>
      <c r="R28" s="523"/>
      <c r="S28" s="413"/>
    </row>
    <row r="29" spans="1:19" ht="9.75" customHeight="1" x14ac:dyDescent="0.2">
      <c r="A29" s="403"/>
      <c r="B29" s="466"/>
      <c r="C29" s="1606" t="s">
        <v>117</v>
      </c>
      <c r="D29" s="1606"/>
      <c r="E29" s="987" t="s">
        <v>9</v>
      </c>
      <c r="F29" s="987" t="s">
        <v>9</v>
      </c>
      <c r="G29" s="987" t="s">
        <v>9</v>
      </c>
      <c r="H29" s="987" t="s">
        <v>9</v>
      </c>
      <c r="I29" s="987" t="s">
        <v>9</v>
      </c>
      <c r="J29" s="987" t="s">
        <v>9</v>
      </c>
      <c r="K29" s="987" t="s">
        <v>9</v>
      </c>
      <c r="L29" s="987" t="s">
        <v>9</v>
      </c>
      <c r="M29" s="987" t="s">
        <v>9</v>
      </c>
      <c r="N29" s="987" t="s">
        <v>9</v>
      </c>
      <c r="O29" s="987" t="s">
        <v>9</v>
      </c>
      <c r="P29" s="987" t="s">
        <v>9</v>
      </c>
      <c r="Q29" s="987" t="s">
        <v>9</v>
      </c>
      <c r="R29" s="523"/>
      <c r="S29" s="413"/>
    </row>
    <row r="30" spans="1:19" ht="9.75" customHeight="1" x14ac:dyDescent="0.2">
      <c r="A30" s="403"/>
      <c r="B30" s="466"/>
      <c r="C30" s="1606" t="s">
        <v>116</v>
      </c>
      <c r="D30" s="1606"/>
      <c r="E30" s="987" t="s">
        <v>9</v>
      </c>
      <c r="F30" s="987" t="s">
        <v>9</v>
      </c>
      <c r="G30" s="987" t="s">
        <v>9</v>
      </c>
      <c r="H30" s="987" t="s">
        <v>9</v>
      </c>
      <c r="I30" s="987">
        <v>1225</v>
      </c>
      <c r="J30" s="987" t="s">
        <v>9</v>
      </c>
      <c r="K30" s="987" t="s">
        <v>9</v>
      </c>
      <c r="L30" s="987">
        <v>22</v>
      </c>
      <c r="M30" s="987">
        <v>5800</v>
      </c>
      <c r="N30" s="987" t="s">
        <v>9</v>
      </c>
      <c r="O30" s="987" t="s">
        <v>9</v>
      </c>
      <c r="P30" s="987" t="s">
        <v>9</v>
      </c>
      <c r="Q30" s="987" t="s">
        <v>9</v>
      </c>
      <c r="R30" s="523"/>
      <c r="S30" s="413"/>
    </row>
    <row r="31" spans="1:19" ht="9.75" customHeight="1" x14ac:dyDescent="0.2">
      <c r="A31" s="403"/>
      <c r="B31" s="466"/>
      <c r="C31" s="1630" t="s">
        <v>430</v>
      </c>
      <c r="D31" s="1630"/>
      <c r="E31" s="987" t="s">
        <v>9</v>
      </c>
      <c r="F31" s="987" t="s">
        <v>9</v>
      </c>
      <c r="G31" s="987" t="s">
        <v>9</v>
      </c>
      <c r="H31" s="987" t="s">
        <v>9</v>
      </c>
      <c r="I31" s="987" t="s">
        <v>9</v>
      </c>
      <c r="J31" s="987" t="s">
        <v>9</v>
      </c>
      <c r="K31" s="987" t="s">
        <v>9</v>
      </c>
      <c r="L31" s="987" t="s">
        <v>9</v>
      </c>
      <c r="M31" s="987" t="s">
        <v>9</v>
      </c>
      <c r="N31" s="987" t="s">
        <v>9</v>
      </c>
      <c r="O31" s="987" t="s">
        <v>9</v>
      </c>
      <c r="P31" s="987" t="s">
        <v>9</v>
      </c>
      <c r="Q31" s="987" t="s">
        <v>9</v>
      </c>
      <c r="R31" s="495"/>
      <c r="S31" s="413"/>
    </row>
    <row r="32" spans="1:19" ht="9.75" customHeight="1" x14ac:dyDescent="0.2">
      <c r="A32" s="403"/>
      <c r="B32" s="466"/>
      <c r="C32" s="1606" t="s">
        <v>115</v>
      </c>
      <c r="D32" s="1606"/>
      <c r="E32" s="987" t="s">
        <v>9</v>
      </c>
      <c r="F32" s="987" t="s">
        <v>9</v>
      </c>
      <c r="G32" s="987">
        <v>1497</v>
      </c>
      <c r="H32" s="987" t="s">
        <v>9</v>
      </c>
      <c r="I32" s="987" t="s">
        <v>9</v>
      </c>
      <c r="J32" s="987" t="s">
        <v>9</v>
      </c>
      <c r="K32" s="987" t="s">
        <v>9</v>
      </c>
      <c r="L32" s="987" t="s">
        <v>9</v>
      </c>
      <c r="M32" s="987" t="s">
        <v>9</v>
      </c>
      <c r="N32" s="987" t="s">
        <v>9</v>
      </c>
      <c r="O32" s="987" t="s">
        <v>9</v>
      </c>
      <c r="P32" s="987" t="s">
        <v>9</v>
      </c>
      <c r="Q32" s="987">
        <v>1493</v>
      </c>
      <c r="R32" s="495"/>
      <c r="S32" s="413"/>
    </row>
    <row r="33" spans="1:19" ht="9.75" customHeight="1" x14ac:dyDescent="0.2">
      <c r="A33" s="403"/>
      <c r="B33" s="466"/>
      <c r="C33" s="1606" t="s">
        <v>114</v>
      </c>
      <c r="D33" s="1606"/>
      <c r="E33" s="987" t="s">
        <v>9</v>
      </c>
      <c r="F33" s="987" t="s">
        <v>9</v>
      </c>
      <c r="G33" s="987" t="s">
        <v>9</v>
      </c>
      <c r="H33" s="987" t="s">
        <v>9</v>
      </c>
      <c r="I33" s="987" t="s">
        <v>9</v>
      </c>
      <c r="J33" s="987">
        <v>19115</v>
      </c>
      <c r="K33" s="987">
        <v>6461</v>
      </c>
      <c r="L33" s="987" t="s">
        <v>9</v>
      </c>
      <c r="M33" s="987" t="s">
        <v>9</v>
      </c>
      <c r="N33" s="987" t="s">
        <v>9</v>
      </c>
      <c r="O33" s="987" t="s">
        <v>9</v>
      </c>
      <c r="P33" s="987" t="s">
        <v>9</v>
      </c>
      <c r="Q33" s="987">
        <v>322</v>
      </c>
      <c r="R33" s="495"/>
      <c r="S33" s="413"/>
    </row>
    <row r="34" spans="1:19" ht="9.75" customHeight="1" x14ac:dyDescent="0.2">
      <c r="A34" s="403">
        <v>4661</v>
      </c>
      <c r="B34" s="466"/>
      <c r="C34" s="1633" t="s">
        <v>113</v>
      </c>
      <c r="D34" s="1633"/>
      <c r="E34" s="987" t="s">
        <v>9</v>
      </c>
      <c r="F34" s="987" t="s">
        <v>9</v>
      </c>
      <c r="G34" s="987" t="s">
        <v>9</v>
      </c>
      <c r="H34" s="987" t="s">
        <v>9</v>
      </c>
      <c r="I34" s="987" t="s">
        <v>9</v>
      </c>
      <c r="J34" s="987" t="s">
        <v>9</v>
      </c>
      <c r="K34" s="987" t="s">
        <v>9</v>
      </c>
      <c r="L34" s="987" t="s">
        <v>9</v>
      </c>
      <c r="M34" s="987" t="s">
        <v>9</v>
      </c>
      <c r="N34" s="987" t="s">
        <v>9</v>
      </c>
      <c r="O34" s="987" t="s">
        <v>9</v>
      </c>
      <c r="P34" s="987" t="s">
        <v>9</v>
      </c>
      <c r="Q34" s="987" t="s">
        <v>9</v>
      </c>
      <c r="R34" s="495"/>
      <c r="S34" s="413"/>
    </row>
    <row r="35" spans="1:19" ht="9.75" customHeight="1" x14ac:dyDescent="0.2">
      <c r="A35" s="403"/>
      <c r="B35" s="466"/>
      <c r="C35" s="1606" t="s">
        <v>112</v>
      </c>
      <c r="D35" s="1606"/>
      <c r="E35" s="987" t="s">
        <v>9</v>
      </c>
      <c r="F35" s="987">
        <v>20</v>
      </c>
      <c r="G35" s="987" t="s">
        <v>9</v>
      </c>
      <c r="H35" s="987" t="s">
        <v>9</v>
      </c>
      <c r="I35" s="987" t="s">
        <v>9</v>
      </c>
      <c r="J35" s="987" t="s">
        <v>9</v>
      </c>
      <c r="K35" s="987" t="s">
        <v>9</v>
      </c>
      <c r="L35" s="987" t="s">
        <v>9</v>
      </c>
      <c r="M35" s="987" t="s">
        <v>9</v>
      </c>
      <c r="N35" s="987" t="s">
        <v>9</v>
      </c>
      <c r="O35" s="987" t="s">
        <v>9</v>
      </c>
      <c r="P35" s="987">
        <v>16</v>
      </c>
      <c r="Q35" s="987">
        <v>88</v>
      </c>
      <c r="R35" s="495"/>
      <c r="S35" s="413"/>
    </row>
    <row r="36" spans="1:19" ht="9.75" customHeight="1" x14ac:dyDescent="0.2">
      <c r="A36" s="403"/>
      <c r="B36" s="466"/>
      <c r="C36" s="1606" t="s">
        <v>111</v>
      </c>
      <c r="D36" s="1606"/>
      <c r="E36" s="987">
        <v>3752</v>
      </c>
      <c r="F36" s="987" t="s">
        <v>9</v>
      </c>
      <c r="G36" s="987" t="s">
        <v>9</v>
      </c>
      <c r="H36" s="987" t="s">
        <v>9</v>
      </c>
      <c r="I36" s="987">
        <v>37852</v>
      </c>
      <c r="J36" s="987">
        <v>52628</v>
      </c>
      <c r="K36" s="987">
        <v>7726</v>
      </c>
      <c r="L36" s="987" t="s">
        <v>9</v>
      </c>
      <c r="M36" s="987" t="s">
        <v>9</v>
      </c>
      <c r="N36" s="987" t="s">
        <v>9</v>
      </c>
      <c r="O36" s="987">
        <v>904</v>
      </c>
      <c r="P36" s="987" t="s">
        <v>9</v>
      </c>
      <c r="Q36" s="987" t="s">
        <v>9</v>
      </c>
      <c r="R36" s="495"/>
      <c r="S36" s="413"/>
    </row>
    <row r="37" spans="1:19" ht="9.75" customHeight="1" x14ac:dyDescent="0.2">
      <c r="A37" s="403"/>
      <c r="B37" s="466"/>
      <c r="C37" s="1606" t="s">
        <v>283</v>
      </c>
      <c r="D37" s="1606"/>
      <c r="E37" s="987" t="s">
        <v>9</v>
      </c>
      <c r="F37" s="987" t="s">
        <v>9</v>
      </c>
      <c r="G37" s="987" t="s">
        <v>9</v>
      </c>
      <c r="H37" s="987" t="s">
        <v>9</v>
      </c>
      <c r="I37" s="987" t="s">
        <v>9</v>
      </c>
      <c r="J37" s="987" t="s">
        <v>9</v>
      </c>
      <c r="K37" s="987" t="s">
        <v>9</v>
      </c>
      <c r="L37" s="987" t="s">
        <v>9</v>
      </c>
      <c r="M37" s="987" t="s">
        <v>9</v>
      </c>
      <c r="N37" s="987" t="s">
        <v>9</v>
      </c>
      <c r="O37" s="987" t="s">
        <v>9</v>
      </c>
      <c r="P37" s="987" t="s">
        <v>9</v>
      </c>
      <c r="Q37" s="987">
        <v>122</v>
      </c>
      <c r="R37" s="523"/>
      <c r="S37" s="413"/>
    </row>
    <row r="38" spans="1:19" ht="9.75" customHeight="1" x14ac:dyDescent="0.2">
      <c r="A38" s="403"/>
      <c r="B38" s="466"/>
      <c r="C38" s="1606" t="s">
        <v>110</v>
      </c>
      <c r="D38" s="1606"/>
      <c r="E38" s="987" t="s">
        <v>9</v>
      </c>
      <c r="F38" s="987">
        <v>3608</v>
      </c>
      <c r="G38" s="987" t="s">
        <v>9</v>
      </c>
      <c r="H38" s="987" t="s">
        <v>9</v>
      </c>
      <c r="I38" s="987" t="s">
        <v>9</v>
      </c>
      <c r="J38" s="987" t="s">
        <v>9</v>
      </c>
      <c r="K38" s="987">
        <v>446</v>
      </c>
      <c r="L38" s="987" t="s">
        <v>9</v>
      </c>
      <c r="M38" s="987" t="s">
        <v>9</v>
      </c>
      <c r="N38" s="987" t="s">
        <v>9</v>
      </c>
      <c r="O38" s="987" t="s">
        <v>9</v>
      </c>
      <c r="P38" s="987" t="s">
        <v>9</v>
      </c>
      <c r="Q38" s="987" t="s">
        <v>9</v>
      </c>
      <c r="R38" s="523"/>
      <c r="S38" s="413"/>
    </row>
    <row r="39" spans="1:19" ht="9.75" customHeight="1" x14ac:dyDescent="0.2">
      <c r="A39" s="403"/>
      <c r="B39" s="466"/>
      <c r="C39" s="1606" t="s">
        <v>109</v>
      </c>
      <c r="D39" s="1606"/>
      <c r="E39" s="987" t="s">
        <v>9</v>
      </c>
      <c r="F39" s="987" t="s">
        <v>9</v>
      </c>
      <c r="G39" s="987" t="s">
        <v>9</v>
      </c>
      <c r="H39" s="987" t="s">
        <v>9</v>
      </c>
      <c r="I39" s="987" t="s">
        <v>9</v>
      </c>
      <c r="J39" s="987" t="s">
        <v>9</v>
      </c>
      <c r="K39" s="987" t="s">
        <v>9</v>
      </c>
      <c r="L39" s="987" t="s">
        <v>9</v>
      </c>
      <c r="M39" s="987" t="s">
        <v>9</v>
      </c>
      <c r="N39" s="987" t="s">
        <v>9</v>
      </c>
      <c r="O39" s="987" t="s">
        <v>9</v>
      </c>
      <c r="P39" s="987" t="s">
        <v>9</v>
      </c>
      <c r="Q39" s="987" t="s">
        <v>9</v>
      </c>
      <c r="R39" s="523"/>
      <c r="S39" s="413"/>
    </row>
    <row r="40" spans="1:19" s="486" customFormat="1" ht="9.75" customHeight="1" x14ac:dyDescent="0.2">
      <c r="A40" s="483"/>
      <c r="B40" s="484"/>
      <c r="C40" s="1606" t="s">
        <v>108</v>
      </c>
      <c r="D40" s="1606"/>
      <c r="E40" s="987" t="s">
        <v>9</v>
      </c>
      <c r="F40" s="987" t="s">
        <v>9</v>
      </c>
      <c r="G40" s="987" t="s">
        <v>9</v>
      </c>
      <c r="H40" s="987" t="s">
        <v>9</v>
      </c>
      <c r="I40" s="987" t="s">
        <v>9</v>
      </c>
      <c r="J40" s="987" t="s">
        <v>9</v>
      </c>
      <c r="K40" s="987" t="s">
        <v>9</v>
      </c>
      <c r="L40" s="987" t="s">
        <v>9</v>
      </c>
      <c r="M40" s="987" t="s">
        <v>9</v>
      </c>
      <c r="N40" s="987" t="s">
        <v>9</v>
      </c>
      <c r="O40" s="987" t="s">
        <v>9</v>
      </c>
      <c r="P40" s="987" t="s">
        <v>9</v>
      </c>
      <c r="Q40" s="987" t="s">
        <v>9</v>
      </c>
      <c r="R40" s="523"/>
      <c r="S40" s="462"/>
    </row>
    <row r="41" spans="1:19" s="486" customFormat="1" ht="9.75" customHeight="1" x14ac:dyDescent="0.2">
      <c r="A41" s="483"/>
      <c r="B41" s="484"/>
      <c r="C41" s="1607" t="s">
        <v>107</v>
      </c>
      <c r="D41" s="1607"/>
      <c r="E41" s="987" t="s">
        <v>9</v>
      </c>
      <c r="F41" s="987" t="s">
        <v>9</v>
      </c>
      <c r="G41" s="987" t="s">
        <v>9</v>
      </c>
      <c r="H41" s="987" t="s">
        <v>9</v>
      </c>
      <c r="I41" s="987" t="s">
        <v>9</v>
      </c>
      <c r="J41" s="987" t="s">
        <v>9</v>
      </c>
      <c r="K41" s="987" t="s">
        <v>9</v>
      </c>
      <c r="L41" s="987" t="s">
        <v>9</v>
      </c>
      <c r="M41" s="987" t="s">
        <v>9</v>
      </c>
      <c r="N41" s="987" t="s">
        <v>9</v>
      </c>
      <c r="O41" s="987" t="s">
        <v>9</v>
      </c>
      <c r="P41" s="987" t="s">
        <v>9</v>
      </c>
      <c r="Q41" s="987" t="s">
        <v>9</v>
      </c>
      <c r="R41" s="523"/>
      <c r="S41" s="462"/>
    </row>
    <row r="42" spans="1:19" s="417" customFormat="1" ht="30" customHeight="1" x14ac:dyDescent="0.2">
      <c r="A42" s="415"/>
      <c r="B42" s="567"/>
      <c r="C42" s="1608" t="s">
        <v>475</v>
      </c>
      <c r="D42" s="1608"/>
      <c r="E42" s="1608"/>
      <c r="F42" s="1608"/>
      <c r="G42" s="1608"/>
      <c r="H42" s="1608"/>
      <c r="I42" s="1608"/>
      <c r="J42" s="1608"/>
      <c r="K42" s="1608"/>
      <c r="L42" s="1608"/>
      <c r="M42" s="1608"/>
      <c r="N42" s="1608"/>
      <c r="O42" s="1608"/>
      <c r="P42" s="1608"/>
      <c r="Q42" s="1608"/>
      <c r="R42" s="621"/>
      <c r="S42" s="416"/>
    </row>
    <row r="43" spans="1:19" ht="13.5" customHeight="1" x14ac:dyDescent="0.2">
      <c r="A43" s="403"/>
      <c r="B43" s="466"/>
      <c r="C43" s="1616" t="s">
        <v>178</v>
      </c>
      <c r="D43" s="1617"/>
      <c r="E43" s="1617"/>
      <c r="F43" s="1617"/>
      <c r="G43" s="1617"/>
      <c r="H43" s="1617"/>
      <c r="I43" s="1617"/>
      <c r="J43" s="1617"/>
      <c r="K43" s="1617"/>
      <c r="L43" s="1617"/>
      <c r="M43" s="1617"/>
      <c r="N43" s="1617"/>
      <c r="O43" s="1617"/>
      <c r="P43" s="1617"/>
      <c r="Q43" s="1618"/>
      <c r="R43" s="413"/>
      <c r="S43" s="413"/>
    </row>
    <row r="44" spans="1:19" s="511" customFormat="1" ht="2.25" customHeight="1" x14ac:dyDescent="0.2">
      <c r="A44" s="508"/>
      <c r="B44" s="509"/>
      <c r="C44" s="1631" t="s">
        <v>78</v>
      </c>
      <c r="D44" s="1631"/>
      <c r="E44" s="858"/>
      <c r="F44" s="858"/>
      <c r="G44" s="858"/>
      <c r="H44" s="858"/>
      <c r="I44" s="858"/>
      <c r="J44" s="858"/>
      <c r="K44" s="858"/>
      <c r="L44" s="858"/>
      <c r="M44" s="858"/>
      <c r="N44" s="858"/>
      <c r="O44" s="858"/>
      <c r="P44" s="858"/>
      <c r="Q44" s="858"/>
      <c r="R44" s="443"/>
      <c r="S44" s="443"/>
    </row>
    <row r="45" spans="1:19" ht="11.25" customHeight="1" x14ac:dyDescent="0.2">
      <c r="A45" s="403"/>
      <c r="B45" s="466"/>
      <c r="C45" s="1632"/>
      <c r="D45" s="1632"/>
      <c r="E45" s="803">
        <v>2005</v>
      </c>
      <c r="F45" s="940">
        <v>2006</v>
      </c>
      <c r="G45" s="940">
        <v>2007</v>
      </c>
      <c r="H45" s="803">
        <v>2008</v>
      </c>
      <c r="I45" s="940">
        <v>2009</v>
      </c>
      <c r="J45" s="940">
        <v>2010</v>
      </c>
      <c r="K45" s="803">
        <v>2011</v>
      </c>
      <c r="L45" s="940">
        <v>2012</v>
      </c>
      <c r="M45" s="940">
        <v>2013</v>
      </c>
      <c r="N45" s="803">
        <v>2014</v>
      </c>
      <c r="O45" s="940">
        <v>2015</v>
      </c>
      <c r="P45" s="940">
        <v>2016</v>
      </c>
      <c r="Q45" s="803">
        <v>2017</v>
      </c>
      <c r="R45" s="523"/>
      <c r="S45" s="413"/>
    </row>
    <row r="46" spans="1:19" s="945" customFormat="1" ht="11.25" customHeight="1" x14ac:dyDescent="0.2">
      <c r="A46" s="941"/>
      <c r="B46" s="942"/>
      <c r="C46" s="1615" t="s">
        <v>68</v>
      </c>
      <c r="D46" s="1615"/>
      <c r="E46" s="946">
        <v>334</v>
      </c>
      <c r="F46" s="946">
        <v>396</v>
      </c>
      <c r="G46" s="946">
        <v>343</v>
      </c>
      <c r="H46" s="946">
        <v>441</v>
      </c>
      <c r="I46" s="946">
        <v>361</v>
      </c>
      <c r="J46" s="946">
        <v>352</v>
      </c>
      <c r="K46" s="946">
        <v>200</v>
      </c>
      <c r="L46" s="946">
        <v>107</v>
      </c>
      <c r="M46" s="946">
        <v>106</v>
      </c>
      <c r="N46" s="946">
        <v>174</v>
      </c>
      <c r="O46" s="946">
        <v>182</v>
      </c>
      <c r="P46" s="946">
        <v>210</v>
      </c>
      <c r="Q46" s="946">
        <v>310</v>
      </c>
      <c r="R46" s="943"/>
      <c r="S46" s="944"/>
    </row>
    <row r="47" spans="1:19" s="945" customFormat="1" ht="11.25" customHeight="1" x14ac:dyDescent="0.2">
      <c r="A47" s="941"/>
      <c r="B47" s="942"/>
      <c r="C47" s="1619" t="s">
        <v>405</v>
      </c>
      <c r="D47" s="1615"/>
      <c r="E47" s="946">
        <v>277</v>
      </c>
      <c r="F47" s="946">
        <v>258</v>
      </c>
      <c r="G47" s="946">
        <v>268</v>
      </c>
      <c r="H47" s="946">
        <v>304</v>
      </c>
      <c r="I47" s="946">
        <v>258</v>
      </c>
      <c r="J47" s="946">
        <v>234</v>
      </c>
      <c r="K47" s="946">
        <v>182</v>
      </c>
      <c r="L47" s="946">
        <v>93</v>
      </c>
      <c r="M47" s="946">
        <v>97</v>
      </c>
      <c r="N47" s="946">
        <v>161</v>
      </c>
      <c r="O47" s="946">
        <v>145</v>
      </c>
      <c r="P47" s="946">
        <v>175</v>
      </c>
      <c r="Q47" s="946">
        <v>226</v>
      </c>
      <c r="R47" s="943"/>
      <c r="S47" s="944"/>
    </row>
    <row r="48" spans="1:19" s="486" customFormat="1" ht="10.5" customHeight="1" x14ac:dyDescent="0.2">
      <c r="A48" s="483"/>
      <c r="B48" s="484"/>
      <c r="C48" s="939"/>
      <c r="D48" s="570" t="s">
        <v>241</v>
      </c>
      <c r="E48" s="987">
        <v>151</v>
      </c>
      <c r="F48" s="987">
        <v>153</v>
      </c>
      <c r="G48" s="987">
        <v>160</v>
      </c>
      <c r="H48" s="987">
        <v>172</v>
      </c>
      <c r="I48" s="987">
        <v>142</v>
      </c>
      <c r="J48" s="987">
        <v>141</v>
      </c>
      <c r="K48" s="987">
        <v>93</v>
      </c>
      <c r="L48" s="987">
        <v>36</v>
      </c>
      <c r="M48" s="987">
        <v>27</v>
      </c>
      <c r="N48" s="987">
        <v>49</v>
      </c>
      <c r="O48" s="987">
        <v>65</v>
      </c>
      <c r="P48" s="987">
        <v>69</v>
      </c>
      <c r="Q48" s="987">
        <v>91</v>
      </c>
      <c r="R48" s="523"/>
      <c r="S48" s="462"/>
    </row>
    <row r="49" spans="1:19" s="486" customFormat="1" ht="10.5" customHeight="1" x14ac:dyDescent="0.2">
      <c r="A49" s="483"/>
      <c r="B49" s="484"/>
      <c r="C49" s="939"/>
      <c r="D49" s="570" t="s">
        <v>242</v>
      </c>
      <c r="E49" s="987">
        <v>28</v>
      </c>
      <c r="F49" s="987">
        <v>26</v>
      </c>
      <c r="G49" s="987">
        <v>27</v>
      </c>
      <c r="H49" s="987">
        <v>27</v>
      </c>
      <c r="I49" s="987">
        <v>22</v>
      </c>
      <c r="J49" s="987">
        <v>25</v>
      </c>
      <c r="K49" s="987">
        <v>22</v>
      </c>
      <c r="L49" s="987">
        <v>9</v>
      </c>
      <c r="M49" s="987">
        <v>18</v>
      </c>
      <c r="N49" s="987">
        <v>23</v>
      </c>
      <c r="O49" s="987">
        <v>20</v>
      </c>
      <c r="P49" s="987">
        <v>19</v>
      </c>
      <c r="Q49" s="987">
        <v>21</v>
      </c>
      <c r="R49" s="523"/>
      <c r="S49" s="462"/>
    </row>
    <row r="50" spans="1:19" s="486" customFormat="1" ht="10.5" customHeight="1" x14ac:dyDescent="0.2">
      <c r="A50" s="483"/>
      <c r="B50" s="484"/>
      <c r="C50" s="939"/>
      <c r="D50" s="1065" t="s">
        <v>243</v>
      </c>
      <c r="E50" s="987">
        <v>73</v>
      </c>
      <c r="F50" s="987">
        <v>65</v>
      </c>
      <c r="G50" s="987">
        <v>64</v>
      </c>
      <c r="H50" s="987">
        <v>97</v>
      </c>
      <c r="I50" s="987">
        <v>87</v>
      </c>
      <c r="J50" s="987">
        <v>64</v>
      </c>
      <c r="K50" s="987">
        <v>55</v>
      </c>
      <c r="L50" s="987">
        <v>40</v>
      </c>
      <c r="M50" s="987">
        <v>49</v>
      </c>
      <c r="N50" s="987">
        <v>80</v>
      </c>
      <c r="O50" s="987">
        <v>53</v>
      </c>
      <c r="P50" s="987">
        <v>58</v>
      </c>
      <c r="Q50" s="987">
        <v>96</v>
      </c>
      <c r="R50" s="523"/>
      <c r="S50" s="462"/>
    </row>
    <row r="51" spans="1:19" s="486" customFormat="1" ht="10.5" customHeight="1" x14ac:dyDescent="0.2">
      <c r="A51" s="483"/>
      <c r="B51" s="484"/>
      <c r="C51" s="939"/>
      <c r="D51" s="1065" t="s">
        <v>245</v>
      </c>
      <c r="E51" s="987">
        <v>1</v>
      </c>
      <c r="F51" s="987" t="s">
        <v>9</v>
      </c>
      <c r="G51" s="987" t="s">
        <v>9</v>
      </c>
      <c r="H51" s="987" t="s">
        <v>9</v>
      </c>
      <c r="I51" s="987" t="s">
        <v>9</v>
      </c>
      <c r="J51" s="987" t="s">
        <v>9</v>
      </c>
      <c r="K51" s="987" t="s">
        <v>9</v>
      </c>
      <c r="L51" s="987" t="s">
        <v>9</v>
      </c>
      <c r="M51" s="987" t="s">
        <v>9</v>
      </c>
      <c r="N51" s="987" t="s">
        <v>9</v>
      </c>
      <c r="O51" s="987" t="s">
        <v>9</v>
      </c>
      <c r="P51" s="987" t="s">
        <v>9</v>
      </c>
      <c r="Q51" s="987" t="s">
        <v>9</v>
      </c>
      <c r="R51" s="523"/>
      <c r="S51" s="462"/>
    </row>
    <row r="52" spans="1:19" s="486" customFormat="1" ht="10.5" customHeight="1" x14ac:dyDescent="0.2">
      <c r="A52" s="483"/>
      <c r="B52" s="484"/>
      <c r="C52" s="939"/>
      <c r="D52" s="570" t="s">
        <v>244</v>
      </c>
      <c r="E52" s="988">
        <v>24</v>
      </c>
      <c r="F52" s="988">
        <v>14</v>
      </c>
      <c r="G52" s="988">
        <v>17</v>
      </c>
      <c r="H52" s="988">
        <v>8</v>
      </c>
      <c r="I52" s="988">
        <v>7</v>
      </c>
      <c r="J52" s="988">
        <v>4</v>
      </c>
      <c r="K52" s="988">
        <v>12</v>
      </c>
      <c r="L52" s="988">
        <v>8</v>
      </c>
      <c r="M52" s="988">
        <v>3</v>
      </c>
      <c r="N52" s="988">
        <v>9</v>
      </c>
      <c r="O52" s="988">
        <v>7</v>
      </c>
      <c r="P52" s="988">
        <v>29</v>
      </c>
      <c r="Q52" s="988">
        <v>18</v>
      </c>
      <c r="R52" s="523"/>
      <c r="S52" s="462"/>
    </row>
    <row r="53" spans="1:19" s="945" customFormat="1" ht="11.25" customHeight="1" x14ac:dyDescent="0.2">
      <c r="A53" s="941"/>
      <c r="B53" s="942"/>
      <c r="C53" s="1615" t="s">
        <v>406</v>
      </c>
      <c r="D53" s="1615"/>
      <c r="E53" s="946">
        <v>57</v>
      </c>
      <c r="F53" s="946">
        <v>138</v>
      </c>
      <c r="G53" s="946">
        <v>75</v>
      </c>
      <c r="H53" s="946">
        <v>137</v>
      </c>
      <c r="I53" s="946">
        <v>103</v>
      </c>
      <c r="J53" s="946">
        <v>118</v>
      </c>
      <c r="K53" s="946">
        <v>18</v>
      </c>
      <c r="L53" s="946">
        <v>14</v>
      </c>
      <c r="M53" s="946">
        <v>9</v>
      </c>
      <c r="N53" s="946">
        <v>13</v>
      </c>
      <c r="O53" s="946">
        <v>37</v>
      </c>
      <c r="P53" s="946">
        <v>35</v>
      </c>
      <c r="Q53" s="946">
        <v>84</v>
      </c>
      <c r="R53" s="943"/>
      <c r="S53" s="944"/>
    </row>
    <row r="54" spans="1:19" s="486" customFormat="1" ht="10.5" customHeight="1" x14ac:dyDescent="0.2">
      <c r="A54" s="483"/>
      <c r="B54" s="484"/>
      <c r="C54" s="1064"/>
      <c r="D54" s="1065" t="s">
        <v>471</v>
      </c>
      <c r="E54" s="987" t="s">
        <v>404</v>
      </c>
      <c r="F54" s="987" t="s">
        <v>9</v>
      </c>
      <c r="G54" s="987" t="s">
        <v>9</v>
      </c>
      <c r="H54" s="987" t="s">
        <v>9</v>
      </c>
      <c r="I54" s="987">
        <v>1</v>
      </c>
      <c r="J54" s="988" t="s">
        <v>9</v>
      </c>
      <c r="K54" s="988">
        <v>1</v>
      </c>
      <c r="L54" s="988">
        <v>1</v>
      </c>
      <c r="M54" s="988" t="s">
        <v>9</v>
      </c>
      <c r="N54" s="987" t="s">
        <v>9</v>
      </c>
      <c r="O54" s="987" t="s">
        <v>9</v>
      </c>
      <c r="P54" s="987" t="s">
        <v>9</v>
      </c>
      <c r="Q54" s="987" t="s">
        <v>9</v>
      </c>
      <c r="R54" s="523"/>
      <c r="S54" s="462"/>
    </row>
    <row r="55" spans="1:19" s="486" customFormat="1" ht="10.5" customHeight="1" x14ac:dyDescent="0.2">
      <c r="A55" s="483"/>
      <c r="B55" s="484"/>
      <c r="C55" s="939"/>
      <c r="D55" s="570" t="s">
        <v>246</v>
      </c>
      <c r="E55" s="988">
        <v>1</v>
      </c>
      <c r="F55" s="988">
        <v>1</v>
      </c>
      <c r="G55" s="988">
        <v>1</v>
      </c>
      <c r="H55" s="988" t="s">
        <v>9</v>
      </c>
      <c r="I55" s="988">
        <v>1</v>
      </c>
      <c r="J55" s="988">
        <v>2</v>
      </c>
      <c r="K55" s="988" t="s">
        <v>9</v>
      </c>
      <c r="L55" s="988">
        <v>1</v>
      </c>
      <c r="M55" s="988" t="s">
        <v>9</v>
      </c>
      <c r="N55" s="988" t="s">
        <v>9</v>
      </c>
      <c r="O55" s="988">
        <v>1</v>
      </c>
      <c r="P55" s="988" t="s">
        <v>9</v>
      </c>
      <c r="Q55" s="988" t="s">
        <v>9</v>
      </c>
      <c r="R55" s="523"/>
      <c r="S55" s="462"/>
    </row>
    <row r="56" spans="1:19" s="486" customFormat="1" ht="10.5" customHeight="1" x14ac:dyDescent="0.2">
      <c r="A56" s="483"/>
      <c r="B56" s="484"/>
      <c r="C56" s="939"/>
      <c r="D56" s="570" t="s">
        <v>247</v>
      </c>
      <c r="E56" s="988">
        <v>56</v>
      </c>
      <c r="F56" s="988">
        <v>137</v>
      </c>
      <c r="G56" s="988">
        <v>74</v>
      </c>
      <c r="H56" s="988">
        <v>137</v>
      </c>
      <c r="I56" s="988">
        <v>101</v>
      </c>
      <c r="J56" s="988">
        <v>116</v>
      </c>
      <c r="K56" s="988">
        <v>17</v>
      </c>
      <c r="L56" s="988">
        <v>12</v>
      </c>
      <c r="M56" s="988">
        <v>9</v>
      </c>
      <c r="N56" s="988">
        <v>13</v>
      </c>
      <c r="O56" s="988">
        <v>36</v>
      </c>
      <c r="P56" s="988">
        <v>35</v>
      </c>
      <c r="Q56" s="988">
        <v>84</v>
      </c>
      <c r="R56" s="523"/>
      <c r="S56" s="462"/>
    </row>
    <row r="57" spans="1:19" s="772" customFormat="1" ht="13.5" customHeight="1" x14ac:dyDescent="0.2">
      <c r="A57" s="769"/>
      <c r="B57" s="751"/>
      <c r="C57" s="497" t="s">
        <v>425</v>
      </c>
      <c r="D57" s="770"/>
      <c r="E57" s="468"/>
      <c r="F57" s="468"/>
      <c r="G57" s="498"/>
      <c r="H57" s="498"/>
      <c r="I57" s="1620"/>
      <c r="J57" s="1620"/>
      <c r="K57" s="1620"/>
      <c r="L57" s="1620"/>
      <c r="M57" s="1620"/>
      <c r="N57" s="1620"/>
      <c r="O57" s="1620"/>
      <c r="P57" s="1620"/>
      <c r="Q57" s="1620"/>
      <c r="R57" s="771"/>
      <c r="S57" s="498"/>
    </row>
    <row r="58" spans="1:19" s="453" customFormat="1" ht="16.5" customHeight="1" thickBot="1" x14ac:dyDescent="0.25">
      <c r="A58" s="488"/>
      <c r="B58" s="499"/>
      <c r="C58" s="1066" t="s">
        <v>472</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612" t="s">
        <v>294</v>
      </c>
      <c r="D59" s="1613"/>
      <c r="E59" s="1613"/>
      <c r="F59" s="1613"/>
      <c r="G59" s="1613"/>
      <c r="H59" s="1613"/>
      <c r="I59" s="1613"/>
      <c r="J59" s="1613"/>
      <c r="K59" s="1613"/>
      <c r="L59" s="1613"/>
      <c r="M59" s="1613"/>
      <c r="N59" s="1613"/>
      <c r="O59" s="1613"/>
      <c r="P59" s="1613"/>
      <c r="Q59" s="1614"/>
      <c r="R59" s="469"/>
      <c r="S59" s="455"/>
    </row>
    <row r="60" spans="1:19" ht="3.75" customHeight="1" x14ac:dyDescent="0.2">
      <c r="A60" s="403"/>
      <c r="B60" s="499"/>
      <c r="C60" s="1609" t="s">
        <v>69</v>
      </c>
      <c r="D60" s="1609"/>
      <c r="F60" s="954"/>
      <c r="G60" s="954"/>
      <c r="H60" s="954"/>
      <c r="I60" s="954"/>
      <c r="J60" s="954"/>
      <c r="K60" s="954"/>
      <c r="L60" s="954"/>
      <c r="M60" s="506"/>
      <c r="N60" s="506"/>
      <c r="O60" s="506"/>
      <c r="P60" s="506"/>
      <c r="Q60" s="506"/>
      <c r="R60" s="503"/>
      <c r="S60" s="455"/>
    </row>
    <row r="61" spans="1:19" ht="10.5" customHeight="1" x14ac:dyDescent="0.2">
      <c r="A61" s="403"/>
      <c r="B61" s="466"/>
      <c r="C61" s="1610"/>
      <c r="D61" s="1610"/>
      <c r="E61" s="1604">
        <v>2017</v>
      </c>
      <c r="F61" s="1604"/>
      <c r="G61" s="1604"/>
      <c r="H61" s="1604"/>
      <c r="I61" s="1604"/>
      <c r="J61" s="1604"/>
      <c r="K61" s="1604"/>
      <c r="L61" s="1604"/>
      <c r="M61" s="1604"/>
      <c r="N61" s="1605">
        <v>2018</v>
      </c>
      <c r="O61" s="1604"/>
      <c r="P61" s="1604"/>
      <c r="Q61" s="1604"/>
      <c r="R61" s="455"/>
      <c r="S61" s="455"/>
    </row>
    <row r="62" spans="1:19" ht="12.75" customHeight="1" x14ac:dyDescent="0.2">
      <c r="A62" s="403"/>
      <c r="B62" s="466"/>
      <c r="C62" s="418"/>
      <c r="D62" s="418"/>
      <c r="E62" s="992" t="s">
        <v>101</v>
      </c>
      <c r="F62" s="992" t="s">
        <v>100</v>
      </c>
      <c r="G62" s="992" t="s">
        <v>99</v>
      </c>
      <c r="H62" s="992" t="s">
        <v>98</v>
      </c>
      <c r="I62" s="992" t="s">
        <v>97</v>
      </c>
      <c r="J62" s="992" t="s">
        <v>96</v>
      </c>
      <c r="K62" s="992" t="s">
        <v>95</v>
      </c>
      <c r="L62" s="992" t="s">
        <v>94</v>
      </c>
      <c r="M62" s="992" t="s">
        <v>93</v>
      </c>
      <c r="N62" s="992" t="s">
        <v>104</v>
      </c>
      <c r="O62" s="992" t="s">
        <v>103</v>
      </c>
      <c r="P62" s="992" t="s">
        <v>102</v>
      </c>
      <c r="Q62" s="992" t="s">
        <v>101</v>
      </c>
      <c r="R62" s="503"/>
      <c r="S62" s="455"/>
    </row>
    <row r="63" spans="1:19" ht="9.75" customHeight="1" x14ac:dyDescent="0.2">
      <c r="A63" s="403"/>
      <c r="B63" s="499"/>
      <c r="C63" s="1611" t="s">
        <v>92</v>
      </c>
      <c r="D63" s="1611"/>
      <c r="E63" s="991"/>
      <c r="F63" s="991"/>
      <c r="G63" s="989"/>
      <c r="H63" s="989"/>
      <c r="I63" s="989"/>
      <c r="J63" s="989"/>
      <c r="K63" s="989"/>
      <c r="L63" s="989"/>
      <c r="M63" s="989"/>
      <c r="N63" s="989"/>
      <c r="O63" s="989"/>
      <c r="P63" s="989"/>
      <c r="Q63" s="989"/>
      <c r="R63" s="503"/>
      <c r="S63" s="455"/>
    </row>
    <row r="64" spans="1:19" s="511" customFormat="1" ht="9.75" customHeight="1" x14ac:dyDescent="0.2">
      <c r="A64" s="508"/>
      <c r="B64" s="509"/>
      <c r="C64" s="510" t="s">
        <v>91</v>
      </c>
      <c r="D64" s="429"/>
      <c r="E64" s="990">
        <v>-0.24</v>
      </c>
      <c r="F64" s="990">
        <v>-0.4</v>
      </c>
      <c r="G64" s="990">
        <v>-0.67</v>
      </c>
      <c r="H64" s="990">
        <v>0.01</v>
      </c>
      <c r="I64" s="990">
        <v>0.95</v>
      </c>
      <c r="J64" s="990">
        <v>0.34</v>
      </c>
      <c r="K64" s="990">
        <v>-0.35</v>
      </c>
      <c r="L64" s="990">
        <v>-0.04</v>
      </c>
      <c r="M64" s="990">
        <v>-1.02</v>
      </c>
      <c r="N64" s="990">
        <v>-0.68</v>
      </c>
      <c r="O64" s="990">
        <v>1.86</v>
      </c>
      <c r="P64" s="990">
        <v>0.66</v>
      </c>
      <c r="Q64" s="990">
        <v>0.41</v>
      </c>
      <c r="R64" s="443"/>
      <c r="S64" s="443"/>
    </row>
    <row r="65" spans="1:19" s="511" customFormat="1" ht="9.75" customHeight="1" x14ac:dyDescent="0.2">
      <c r="A65" s="508"/>
      <c r="B65" s="509"/>
      <c r="C65" s="510" t="s">
        <v>90</v>
      </c>
      <c r="D65" s="429"/>
      <c r="E65" s="990">
        <v>1.45</v>
      </c>
      <c r="F65" s="990">
        <v>0.91</v>
      </c>
      <c r="G65" s="990">
        <v>0.9</v>
      </c>
      <c r="H65" s="990">
        <v>1.1399999999999999</v>
      </c>
      <c r="I65" s="990">
        <v>1.39</v>
      </c>
      <c r="J65" s="990">
        <v>1.39</v>
      </c>
      <c r="K65" s="990">
        <v>1.55</v>
      </c>
      <c r="L65" s="990">
        <v>1.47</v>
      </c>
      <c r="M65" s="990">
        <v>1.03</v>
      </c>
      <c r="N65" s="990">
        <v>0.57999999999999996</v>
      </c>
      <c r="O65" s="990">
        <v>0.69</v>
      </c>
      <c r="P65" s="990">
        <v>0.4</v>
      </c>
      <c r="Q65" s="990">
        <v>1.04</v>
      </c>
      <c r="R65" s="443"/>
      <c r="S65" s="443"/>
    </row>
    <row r="66" spans="1:19" s="511" customFormat="1" ht="11.25" customHeight="1" x14ac:dyDescent="0.2">
      <c r="A66" s="508"/>
      <c r="B66" s="509"/>
      <c r="C66" s="510" t="s">
        <v>255</v>
      </c>
      <c r="D66" s="429"/>
      <c r="E66" s="990">
        <v>1.04</v>
      </c>
      <c r="F66" s="990">
        <v>1.07</v>
      </c>
      <c r="G66" s="990">
        <v>1.1000000000000001</v>
      </c>
      <c r="H66" s="990">
        <v>1.1299999999999999</v>
      </c>
      <c r="I66" s="990">
        <v>1.2</v>
      </c>
      <c r="J66" s="990">
        <v>1.24</v>
      </c>
      <c r="K66" s="990">
        <v>1.32</v>
      </c>
      <c r="L66" s="990">
        <v>1.37</v>
      </c>
      <c r="M66" s="990">
        <v>1.34</v>
      </c>
      <c r="N66" s="990">
        <v>1.26</v>
      </c>
      <c r="O66" s="990">
        <v>1.21</v>
      </c>
      <c r="P66" s="990">
        <v>1.07</v>
      </c>
      <c r="Q66" s="990">
        <v>1.04</v>
      </c>
      <c r="R66" s="443"/>
      <c r="S66" s="443"/>
    </row>
    <row r="67" spans="1:19" ht="11.25" customHeight="1" x14ac:dyDescent="0.2">
      <c r="A67" s="403"/>
      <c r="B67" s="499"/>
      <c r="C67" s="934"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9" t="s">
        <v>585</v>
      </c>
      <c r="E68" s="596"/>
      <c r="F68" s="598"/>
      <c r="G68" s="80"/>
      <c r="H68" s="80"/>
      <c r="I68" s="80"/>
      <c r="J68" s="599">
        <v>14.913340492810701</v>
      </c>
      <c r="K68" s="512"/>
      <c r="L68" s="558"/>
      <c r="M68" s="558"/>
      <c r="N68" s="558"/>
      <c r="O68" s="558"/>
      <c r="P68" s="558"/>
      <c r="Q68" s="1156">
        <f>+J68</f>
        <v>14.913340492810701</v>
      </c>
      <c r="R68" s="503"/>
      <c r="S68" s="455"/>
    </row>
    <row r="69" spans="1:19" ht="9.75" customHeight="1" x14ac:dyDescent="0.2">
      <c r="A69" s="403"/>
      <c r="B69" s="515"/>
      <c r="C69" s="429"/>
      <c r="D69" s="600" t="s">
        <v>586</v>
      </c>
      <c r="E69" s="601"/>
      <c r="F69" s="601"/>
      <c r="G69" s="601"/>
      <c r="H69" s="601"/>
      <c r="I69" s="601"/>
      <c r="J69" s="599">
        <v>5.1519731318220074</v>
      </c>
      <c r="K69" s="512"/>
      <c r="L69" s="199"/>
      <c r="M69" s="558"/>
      <c r="N69" s="558"/>
      <c r="O69" s="558"/>
      <c r="P69" s="558"/>
      <c r="Q69" s="1156">
        <f t="shared" ref="Q69:Q72" si="0">+J69</f>
        <v>5.1519731318220074</v>
      </c>
      <c r="R69" s="516"/>
      <c r="S69" s="516"/>
    </row>
    <row r="70" spans="1:19" ht="9.75" customHeight="1" x14ac:dyDescent="0.2">
      <c r="A70" s="403"/>
      <c r="B70" s="515"/>
      <c r="C70" s="429"/>
      <c r="D70" s="600" t="s">
        <v>587</v>
      </c>
      <c r="E70" s="596"/>
      <c r="F70" s="181"/>
      <c r="G70" s="181"/>
      <c r="H70" s="80"/>
      <c r="I70" s="182"/>
      <c r="J70" s="599">
        <v>4.6630618059189333</v>
      </c>
      <c r="K70" s="512"/>
      <c r="L70" s="199"/>
      <c r="M70" s="558"/>
      <c r="N70" s="558"/>
      <c r="O70" s="558"/>
      <c r="P70" s="558"/>
      <c r="Q70" s="1156">
        <f t="shared" si="0"/>
        <v>4.6630618059189333</v>
      </c>
      <c r="R70" s="517"/>
      <c r="S70" s="455"/>
    </row>
    <row r="71" spans="1:19" ht="9.75" customHeight="1" x14ac:dyDescent="0.2">
      <c r="A71" s="403"/>
      <c r="B71" s="515"/>
      <c r="C71" s="429"/>
      <c r="D71" s="600" t="s">
        <v>588</v>
      </c>
      <c r="E71" s="602"/>
      <c r="F71" s="600"/>
      <c r="G71" s="600"/>
      <c r="H71" s="600"/>
      <c r="I71" s="600"/>
      <c r="J71" s="599">
        <v>3.6644053423786183</v>
      </c>
      <c r="K71" s="512"/>
      <c r="L71" s="199"/>
      <c r="M71" s="558"/>
      <c r="N71" s="558"/>
      <c r="O71" s="558"/>
      <c r="P71" s="558"/>
      <c r="Q71" s="1156">
        <f t="shared" si="0"/>
        <v>3.6644053423786183</v>
      </c>
      <c r="R71" s="517"/>
      <c r="S71" s="455"/>
    </row>
    <row r="72" spans="1:19" ht="9.75" customHeight="1" x14ac:dyDescent="0.2">
      <c r="A72" s="403"/>
      <c r="B72" s="515"/>
      <c r="C72" s="429"/>
      <c r="D72" s="603" t="s">
        <v>589</v>
      </c>
      <c r="E72" s="604"/>
      <c r="F72" s="604"/>
      <c r="G72" s="604"/>
      <c r="H72" s="604"/>
      <c r="I72" s="604"/>
      <c r="J72" s="599">
        <v>3.5094025927340455</v>
      </c>
      <c r="K72" s="512"/>
      <c r="L72" s="199"/>
      <c r="M72" s="558"/>
      <c r="N72" s="558"/>
      <c r="O72" s="558"/>
      <c r="P72" s="558"/>
      <c r="Q72" s="1156">
        <f t="shared" si="0"/>
        <v>3.5094025927340455</v>
      </c>
      <c r="R72" s="517"/>
      <c r="S72" s="455"/>
    </row>
    <row r="73" spans="1:19" ht="9.75" customHeight="1" x14ac:dyDescent="0.2">
      <c r="A73" s="403"/>
      <c r="B73" s="515"/>
      <c r="C73" s="429"/>
      <c r="D73" s="600" t="s">
        <v>590</v>
      </c>
      <c r="E73" s="181"/>
      <c r="F73" s="181"/>
      <c r="G73" s="181"/>
      <c r="H73" s="80"/>
      <c r="I73" s="182"/>
      <c r="J73" s="1155">
        <v>-10.600295227160906</v>
      </c>
      <c r="K73" s="512"/>
      <c r="L73" s="199"/>
      <c r="M73" s="558"/>
      <c r="N73" s="558"/>
      <c r="O73" s="558"/>
      <c r="P73" s="558"/>
      <c r="Q73" s="512"/>
      <c r="R73" s="517"/>
      <c r="S73" s="455"/>
    </row>
    <row r="74" spans="1:19" ht="9.75" customHeight="1" x14ac:dyDescent="0.2">
      <c r="A74" s="403"/>
      <c r="B74" s="515"/>
      <c r="C74" s="429"/>
      <c r="D74" s="600" t="s">
        <v>591</v>
      </c>
      <c r="E74" s="597"/>
      <c r="F74" s="182"/>
      <c r="G74" s="182"/>
      <c r="H74" s="80"/>
      <c r="I74" s="182"/>
      <c r="J74" s="1155">
        <v>-3.9392736654098148</v>
      </c>
      <c r="K74" s="512"/>
      <c r="L74" s="199"/>
      <c r="M74" s="558"/>
      <c r="N74" s="558"/>
      <c r="O74" s="558"/>
      <c r="P74" s="558"/>
      <c r="Q74" s="605"/>
      <c r="R74" s="517"/>
      <c r="S74" s="455"/>
    </row>
    <row r="75" spans="1:19" ht="9.75" customHeight="1" x14ac:dyDescent="0.2">
      <c r="A75" s="403"/>
      <c r="B75" s="515"/>
      <c r="C75" s="429"/>
      <c r="D75" s="600" t="s">
        <v>592</v>
      </c>
      <c r="E75" s="597"/>
      <c r="F75" s="182"/>
      <c r="G75" s="182"/>
      <c r="H75" s="80"/>
      <c r="I75" s="182"/>
      <c r="J75" s="1155">
        <v>-3.2122875088426373</v>
      </c>
      <c r="K75" s="512"/>
      <c r="L75" s="199"/>
      <c r="M75" s="558"/>
      <c r="N75" s="558"/>
      <c r="O75" s="558"/>
      <c r="P75" s="558"/>
      <c r="Q75" s="605"/>
      <c r="R75" s="517"/>
      <c r="S75" s="455"/>
    </row>
    <row r="76" spans="1:19" ht="9.75" customHeight="1" x14ac:dyDescent="0.2">
      <c r="A76" s="403"/>
      <c r="B76" s="515"/>
      <c r="C76" s="429"/>
      <c r="D76" s="600" t="s">
        <v>593</v>
      </c>
      <c r="E76" s="597"/>
      <c r="F76" s="182"/>
      <c r="G76" s="182"/>
      <c r="H76" s="80"/>
      <c r="I76" s="182"/>
      <c r="J76" s="1155">
        <v>-2.5304868746249487</v>
      </c>
      <c r="K76" s="512"/>
      <c r="L76" s="199"/>
      <c r="M76" s="558"/>
      <c r="N76" s="558"/>
      <c r="O76" s="558"/>
      <c r="P76" s="558"/>
      <c r="Q76" s="605"/>
      <c r="R76" s="517"/>
      <c r="S76" s="455"/>
    </row>
    <row r="77" spans="1:19" ht="9.75" customHeight="1" x14ac:dyDescent="0.2">
      <c r="A77" s="403"/>
      <c r="B77" s="515"/>
      <c r="C77" s="429"/>
      <c r="D77" s="600" t="s">
        <v>594</v>
      </c>
      <c r="E77" s="597"/>
      <c r="F77" s="181"/>
      <c r="G77" s="181"/>
      <c r="H77" s="80"/>
      <c r="I77" s="182"/>
      <c r="J77" s="1155">
        <v>-2.4102009207985997</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572">
        <v>43252</v>
      </c>
      <c r="D80" s="1572"/>
      <c r="E80" s="1572"/>
      <c r="F80" s="133"/>
      <c r="G80" s="133"/>
      <c r="H80" s="133"/>
      <c r="I80" s="133"/>
      <c r="J80" s="133"/>
      <c r="K80" s="133"/>
      <c r="L80" s="133"/>
      <c r="M80" s="133"/>
      <c r="N80" s="133"/>
      <c r="P80" s="131"/>
      <c r="R80" s="137"/>
    </row>
  </sheetData>
  <mergeCells count="47">
    <mergeCell ref="C33:D33"/>
    <mergeCell ref="C31:D31"/>
    <mergeCell ref="C36:D36"/>
    <mergeCell ref="C37:D37"/>
    <mergeCell ref="C44:D45"/>
    <mergeCell ref="C34:D34"/>
    <mergeCell ref="C35:D35"/>
    <mergeCell ref="C32:D32"/>
    <mergeCell ref="C30:D30"/>
    <mergeCell ref="C24:D24"/>
    <mergeCell ref="C25:D25"/>
    <mergeCell ref="C26:D26"/>
    <mergeCell ref="C27:D27"/>
    <mergeCell ref="C28:D28"/>
    <mergeCell ref="C1:F1"/>
    <mergeCell ref="C4:Q4"/>
    <mergeCell ref="C6:Q6"/>
    <mergeCell ref="C7:D8"/>
    <mergeCell ref="G7:I7"/>
    <mergeCell ref="J7:L7"/>
    <mergeCell ref="M7:O7"/>
    <mergeCell ref="P7:Q7"/>
    <mergeCell ref="J1:P1"/>
    <mergeCell ref="N8:Q8"/>
    <mergeCell ref="E8:M8"/>
    <mergeCell ref="C21:D21"/>
    <mergeCell ref="C22:D22"/>
    <mergeCell ref="C23:D23"/>
    <mergeCell ref="C29:D29"/>
    <mergeCell ref="C10:D10"/>
    <mergeCell ref="C20:D20"/>
    <mergeCell ref="E61:M61"/>
    <mergeCell ref="N61:Q61"/>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s>
  <conditionalFormatting sqref="E45:Q45 E62:N62 E9:Q9">
    <cfRule type="cellIs" dxfId="12" priority="41" operator="equal">
      <formula>"jan."</formula>
    </cfRule>
  </conditionalFormatting>
  <conditionalFormatting sqref="O62:Q62">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61"/>
  <sheetViews>
    <sheetView zoomScaleNormal="100" workbookViewId="0"/>
  </sheetViews>
  <sheetFormatPr defaultRowHeight="12.75" x14ac:dyDescent="0.2"/>
  <cols>
    <col min="1" max="1" width="1" style="132" customWidth="1"/>
    <col min="2" max="2" width="2.5703125" style="449" customWidth="1"/>
    <col min="3" max="3" width="1" style="132" customWidth="1"/>
    <col min="4" max="4" width="25.28515625" style="132" customWidth="1"/>
    <col min="5" max="5" width="0.28515625" style="132" customWidth="1"/>
    <col min="6" max="6" width="6.42578125" style="132" customWidth="1"/>
    <col min="7" max="7" width="6.7109375" style="132" customWidth="1"/>
    <col min="8" max="8" width="7" style="132" customWidth="1"/>
    <col min="9" max="9" width="6.85546875" style="132" customWidth="1"/>
    <col min="10" max="10" width="7.42578125" style="132" customWidth="1"/>
    <col min="11" max="11" width="7" style="132" customWidth="1"/>
    <col min="12" max="12" width="6.85546875" style="132" customWidth="1"/>
    <col min="13" max="13" width="7.140625" style="132" customWidth="1"/>
    <col min="14" max="14" width="7" style="132" customWidth="1"/>
    <col min="15" max="15" width="6.85546875" style="132" customWidth="1"/>
    <col min="16" max="16" width="2.5703125" style="951" customWidth="1"/>
    <col min="17" max="17" width="1" style="951" customWidth="1"/>
    <col min="18" max="16384" width="9.140625" style="132"/>
  </cols>
  <sheetData>
    <row r="1" spans="1:17" ht="13.5" customHeight="1" x14ac:dyDescent="0.2">
      <c r="A1" s="131"/>
      <c r="B1" s="1635" t="s">
        <v>486</v>
      </c>
      <c r="C1" s="1635"/>
      <c r="D1" s="1635"/>
      <c r="E1" s="450"/>
      <c r="F1" s="450"/>
      <c r="G1" s="450"/>
      <c r="H1" s="450"/>
      <c r="I1" s="450"/>
      <c r="J1" s="450"/>
      <c r="K1" s="450"/>
      <c r="L1" s="450"/>
      <c r="M1" s="450"/>
      <c r="N1" s="450"/>
      <c r="O1" s="450"/>
      <c r="P1" s="450"/>
      <c r="Q1" s="450"/>
    </row>
    <row r="2" spans="1:17" ht="6" customHeight="1" x14ac:dyDescent="0.2">
      <c r="A2" s="131"/>
      <c r="B2" s="1636"/>
      <c r="C2" s="1636"/>
      <c r="D2" s="1636"/>
      <c r="E2" s="1636"/>
      <c r="F2" s="1636"/>
      <c r="G2" s="1213"/>
      <c r="H2" s="1636"/>
      <c r="I2" s="1636"/>
      <c r="J2" s="1636"/>
      <c r="K2" s="1636"/>
      <c r="L2" s="1636"/>
      <c r="M2" s="1636"/>
      <c r="N2" s="1636"/>
      <c r="O2" s="1213"/>
      <c r="P2" s="451"/>
      <c r="Q2" s="1200"/>
    </row>
    <row r="3" spans="1:17" ht="10.5" customHeight="1" thickBot="1" x14ac:dyDescent="0.25">
      <c r="A3" s="131"/>
      <c r="B3" s="399"/>
      <c r="C3" s="868"/>
      <c r="D3" s="868"/>
      <c r="E3" s="868"/>
      <c r="F3" s="868"/>
      <c r="G3" s="868"/>
      <c r="H3" s="868"/>
      <c r="I3" s="868"/>
      <c r="J3" s="868"/>
      <c r="K3" s="868"/>
      <c r="L3" s="868"/>
      <c r="M3" s="868"/>
      <c r="N3" s="868"/>
      <c r="O3" s="1368" t="s">
        <v>73</v>
      </c>
      <c r="P3" s="452"/>
      <c r="Q3" s="1200"/>
    </row>
    <row r="4" spans="1:17" ht="13.5" customHeight="1" thickBot="1" x14ac:dyDescent="0.25">
      <c r="A4" s="131"/>
      <c r="B4" s="399"/>
      <c r="C4" s="1637" t="s">
        <v>530</v>
      </c>
      <c r="D4" s="1638"/>
      <c r="E4" s="1638"/>
      <c r="F4" s="1638"/>
      <c r="G4" s="1638"/>
      <c r="H4" s="1638"/>
      <c r="I4" s="1638"/>
      <c r="J4" s="1638"/>
      <c r="K4" s="1638"/>
      <c r="L4" s="1638"/>
      <c r="M4" s="1638"/>
      <c r="N4" s="1638"/>
      <c r="O4" s="1639"/>
      <c r="P4" s="452"/>
      <c r="Q4" s="1200"/>
    </row>
    <row r="5" spans="1:17" ht="4.5" customHeight="1" x14ac:dyDescent="0.2">
      <c r="A5" s="131"/>
      <c r="B5" s="399"/>
      <c r="C5" s="1640" t="s">
        <v>78</v>
      </c>
      <c r="D5" s="1640"/>
      <c r="E5" s="1369"/>
      <c r="F5" s="1369"/>
      <c r="G5" s="1369"/>
      <c r="H5" s="1369"/>
      <c r="I5" s="1369"/>
      <c r="J5" s="1369"/>
      <c r="K5" s="1369"/>
      <c r="L5" s="1369"/>
      <c r="M5" s="1369"/>
      <c r="N5" s="1369"/>
      <c r="O5" s="1369"/>
      <c r="P5" s="452"/>
      <c r="Q5" s="1200"/>
    </row>
    <row r="6" spans="1:17" ht="13.5" customHeight="1" x14ac:dyDescent="0.2">
      <c r="A6" s="131"/>
      <c r="B6" s="399"/>
      <c r="C6" s="1641"/>
      <c r="D6" s="1641"/>
      <c r="E6" s="1369"/>
      <c r="F6" s="1634">
        <v>2011</v>
      </c>
      <c r="G6" s="1634"/>
      <c r="H6" s="1634">
        <v>2012</v>
      </c>
      <c r="I6" s="1634"/>
      <c r="J6" s="1634">
        <v>2013</v>
      </c>
      <c r="K6" s="1634"/>
      <c r="L6" s="1634">
        <v>2014</v>
      </c>
      <c r="M6" s="1634"/>
      <c r="N6" s="1634">
        <v>2015</v>
      </c>
      <c r="O6" s="1634"/>
      <c r="P6" s="452"/>
      <c r="Q6" s="1200"/>
    </row>
    <row r="7" spans="1:17" ht="4.5" customHeight="1" x14ac:dyDescent="0.2">
      <c r="A7" s="131"/>
      <c r="B7" s="399"/>
      <c r="C7" s="1369"/>
      <c r="D7" s="1369"/>
      <c r="E7" s="1369"/>
      <c r="F7" s="1644"/>
      <c r="G7" s="1644"/>
      <c r="H7" s="1645"/>
      <c r="I7" s="1645"/>
      <c r="J7" s="1644"/>
      <c r="K7" s="1644"/>
      <c r="L7" s="1644"/>
      <c r="M7" s="1644"/>
      <c r="N7" s="1644"/>
      <c r="O7" s="1644"/>
      <c r="P7" s="452"/>
      <c r="Q7" s="1200"/>
    </row>
    <row r="8" spans="1:17" s="137" customFormat="1" ht="15.75" customHeight="1" x14ac:dyDescent="0.2">
      <c r="A8" s="135"/>
      <c r="B8" s="1370"/>
      <c r="C8" s="1642" t="s">
        <v>531</v>
      </c>
      <c r="D8" s="1642"/>
      <c r="E8" s="1371"/>
      <c r="F8" s="1643">
        <v>209182.99999998396</v>
      </c>
      <c r="G8" s="1643"/>
      <c r="H8" s="1643">
        <v>193611</v>
      </c>
      <c r="I8" s="1643"/>
      <c r="J8" s="1643">
        <v>195577.99999998178</v>
      </c>
      <c r="K8" s="1643"/>
      <c r="L8" s="1643">
        <v>203548.00000000937</v>
      </c>
      <c r="M8" s="1643"/>
      <c r="N8" s="1643">
        <f>SUM(N9:O10)</f>
        <v>208456.70000001372</v>
      </c>
      <c r="O8" s="1643"/>
      <c r="P8" s="1372"/>
      <c r="Q8" s="1373"/>
    </row>
    <row r="9" spans="1:17" s="137" customFormat="1" ht="13.5" customHeight="1" x14ac:dyDescent="0.2">
      <c r="A9" s="135"/>
      <c r="B9" s="1370"/>
      <c r="C9" s="1374"/>
      <c r="D9" s="1375" t="s">
        <v>532</v>
      </c>
      <c r="E9" s="1371"/>
      <c r="F9" s="1646">
        <v>208986.99999998402</v>
      </c>
      <c r="G9" s="1646"/>
      <c r="H9" s="1646">
        <v>193436</v>
      </c>
      <c r="I9" s="1646"/>
      <c r="J9" s="1646">
        <v>195417.99999998178</v>
      </c>
      <c r="K9" s="1646"/>
      <c r="L9" s="1646">
        <v>203388.00000000937</v>
      </c>
      <c r="M9" s="1646"/>
      <c r="N9" s="1646">
        <v>208295.70000001372</v>
      </c>
      <c r="O9" s="1646"/>
      <c r="P9" s="1372"/>
      <c r="Q9" s="1373"/>
    </row>
    <row r="10" spans="1:17" s="137" customFormat="1" ht="13.5" customHeight="1" x14ac:dyDescent="0.2">
      <c r="A10" s="135"/>
      <c r="B10" s="1370"/>
      <c r="C10" s="1374"/>
      <c r="D10" s="1375" t="s">
        <v>533</v>
      </c>
      <c r="E10" s="1371"/>
      <c r="F10" s="1646">
        <v>196</v>
      </c>
      <c r="G10" s="1646"/>
      <c r="H10" s="1646">
        <v>175</v>
      </c>
      <c r="I10" s="1646"/>
      <c r="J10" s="1646">
        <v>160</v>
      </c>
      <c r="K10" s="1646"/>
      <c r="L10" s="1646">
        <v>160</v>
      </c>
      <c r="M10" s="1646"/>
      <c r="N10" s="1646">
        <v>161</v>
      </c>
      <c r="O10" s="1646"/>
      <c r="P10" s="1372"/>
      <c r="Q10" s="1373"/>
    </row>
    <row r="11" spans="1:17" s="137" customFormat="1" ht="23.25" customHeight="1" x14ac:dyDescent="0.2">
      <c r="A11" s="135"/>
      <c r="B11" s="1370"/>
      <c r="C11" s="1642" t="s">
        <v>534</v>
      </c>
      <c r="D11" s="1642"/>
      <c r="E11" s="1371"/>
      <c r="F11" s="1643">
        <v>145212.00000000137</v>
      </c>
      <c r="G11" s="1643"/>
      <c r="H11" s="1643">
        <v>132844.00000000911</v>
      </c>
      <c r="I11" s="1643"/>
      <c r="J11" s="1643">
        <v>130531.99999998602</v>
      </c>
      <c r="K11" s="1643"/>
      <c r="L11" s="1643">
        <v>137344.99999999226</v>
      </c>
      <c r="M11" s="1643"/>
      <c r="N11" s="1643">
        <v>142030.80000001396</v>
      </c>
      <c r="O11" s="1643"/>
      <c r="P11" s="1372"/>
      <c r="Q11" s="1373"/>
    </row>
    <row r="12" spans="1:17" s="137" customFormat="1" ht="21" customHeight="1" x14ac:dyDescent="0.2">
      <c r="A12" s="135"/>
      <c r="B12" s="1370"/>
      <c r="C12" s="1642" t="s">
        <v>535</v>
      </c>
      <c r="D12" s="1642"/>
      <c r="E12" s="1371"/>
      <c r="F12" s="1643">
        <v>5632280.1093796296</v>
      </c>
      <c r="G12" s="1643"/>
      <c r="H12" s="1643">
        <v>5161343</v>
      </c>
      <c r="I12" s="1643"/>
      <c r="J12" s="1643">
        <v>4986266</v>
      </c>
      <c r="K12" s="1643"/>
      <c r="L12" s="1643">
        <v>5324131</v>
      </c>
      <c r="M12" s="1643"/>
      <c r="N12" s="1643">
        <v>5459744</v>
      </c>
      <c r="O12" s="1643"/>
      <c r="P12" s="1372"/>
      <c r="Q12" s="1373"/>
    </row>
    <row r="13" spans="1:17" s="155" customFormat="1" ht="10.5" customHeight="1" thickBot="1" x14ac:dyDescent="0.25">
      <c r="A13" s="153"/>
      <c r="B13" s="154"/>
      <c r="C13" s="1376"/>
      <c r="D13" s="1377"/>
      <c r="E13" s="1378"/>
      <c r="F13" s="1205"/>
      <c r="G13" s="1205"/>
      <c r="H13" s="1205"/>
      <c r="I13" s="1205"/>
      <c r="J13" s="1205"/>
      <c r="K13" s="1205"/>
      <c r="L13" s="1205"/>
      <c r="M13" s="1205"/>
      <c r="N13" s="1205"/>
      <c r="O13" s="1205"/>
      <c r="P13" s="1201"/>
      <c r="Q13" s="1202"/>
    </row>
    <row r="14" spans="1:17" s="137" customFormat="1" ht="13.5" customHeight="1" thickBot="1" x14ac:dyDescent="0.25">
      <c r="A14" s="135"/>
      <c r="B14" s="136"/>
      <c r="C14" s="1637" t="s">
        <v>536</v>
      </c>
      <c r="D14" s="1638"/>
      <c r="E14" s="1638"/>
      <c r="F14" s="1638"/>
      <c r="G14" s="1638"/>
      <c r="H14" s="1638"/>
      <c r="I14" s="1638"/>
      <c r="J14" s="1638"/>
      <c r="K14" s="1638"/>
      <c r="L14" s="1638"/>
      <c r="M14" s="1638"/>
      <c r="N14" s="1638"/>
      <c r="O14" s="1639"/>
      <c r="P14" s="452"/>
      <c r="Q14" s="1200"/>
    </row>
    <row r="15" spans="1:17" ht="4.5" customHeight="1" x14ac:dyDescent="0.2">
      <c r="A15" s="131"/>
      <c r="B15" s="133"/>
      <c r="C15" s="1648" t="s">
        <v>78</v>
      </c>
      <c r="D15" s="1648"/>
      <c r="E15" s="1379"/>
      <c r="F15" s="1380"/>
      <c r="G15" s="1380"/>
      <c r="H15" s="1380"/>
      <c r="I15" s="1380"/>
      <c r="J15" s="1380"/>
      <c r="K15" s="1380"/>
      <c r="L15" s="1380"/>
      <c r="M15" s="1380"/>
      <c r="N15" s="1380"/>
      <c r="O15" s="1380"/>
      <c r="P15" s="452"/>
      <c r="Q15" s="1200"/>
    </row>
    <row r="16" spans="1:17" ht="13.5" customHeight="1" x14ac:dyDescent="0.2">
      <c r="A16" s="131"/>
      <c r="B16" s="133"/>
      <c r="C16" s="1648"/>
      <c r="D16" s="1648"/>
      <c r="E16" s="1381"/>
      <c r="F16" s="1381"/>
      <c r="G16" s="1649">
        <v>2013</v>
      </c>
      <c r="H16" s="1649"/>
      <c r="I16" s="1649"/>
      <c r="J16" s="1649">
        <v>2014</v>
      </c>
      <c r="K16" s="1649"/>
      <c r="L16" s="1649"/>
      <c r="M16" s="1649">
        <v>2015</v>
      </c>
      <c r="N16" s="1649"/>
      <c r="O16" s="1649"/>
      <c r="P16" s="1201"/>
      <c r="Q16" s="1202"/>
    </row>
    <row r="17" spans="1:17" ht="21" customHeight="1" x14ac:dyDescent="0.2">
      <c r="A17" s="131"/>
      <c r="B17" s="133"/>
      <c r="C17" s="1381"/>
      <c r="D17" s="1381"/>
      <c r="E17" s="1381"/>
      <c r="F17" s="1381"/>
      <c r="G17" s="1382" t="s">
        <v>68</v>
      </c>
      <c r="H17" s="1383" t="s">
        <v>537</v>
      </c>
      <c r="I17" s="1383" t="s">
        <v>538</v>
      </c>
      <c r="J17" s="1382" t="s">
        <v>68</v>
      </c>
      <c r="K17" s="1383" t="s">
        <v>537</v>
      </c>
      <c r="L17" s="1383" t="s">
        <v>538</v>
      </c>
      <c r="M17" s="1382" t="s">
        <v>68</v>
      </c>
      <c r="N17" s="1383" t="s">
        <v>537</v>
      </c>
      <c r="O17" s="1383" t="s">
        <v>538</v>
      </c>
      <c r="P17" s="1201"/>
      <c r="Q17" s="1202"/>
    </row>
    <row r="18" spans="1:17" s="1167" customFormat="1" ht="16.5" customHeight="1" x14ac:dyDescent="0.2">
      <c r="A18" s="1165"/>
      <c r="B18" s="1166"/>
      <c r="C18" s="1647" t="s">
        <v>68</v>
      </c>
      <c r="D18" s="1647"/>
      <c r="E18" s="1384"/>
      <c r="F18" s="1385"/>
      <c r="G18" s="1386">
        <v>195577.99999998181</v>
      </c>
      <c r="H18" s="1386">
        <v>195417.99999998178</v>
      </c>
      <c r="I18" s="1386">
        <v>160</v>
      </c>
      <c r="J18" s="1386">
        <v>203548.00000000937</v>
      </c>
      <c r="K18" s="1386">
        <v>203388.00000000937</v>
      </c>
      <c r="L18" s="1386">
        <v>160</v>
      </c>
      <c r="M18" s="1386">
        <v>208456.70000001372</v>
      </c>
      <c r="N18" s="1386">
        <v>208295.70000001372</v>
      </c>
      <c r="O18" s="1386">
        <v>161</v>
      </c>
      <c r="P18" s="1203"/>
    </row>
    <row r="19" spans="1:17" ht="12.75" customHeight="1" x14ac:dyDescent="0.2">
      <c r="A19" s="131"/>
      <c r="B19" s="133"/>
      <c r="C19" s="1376"/>
      <c r="D19" s="1387" t="s">
        <v>539</v>
      </c>
      <c r="E19" s="1388"/>
      <c r="F19" s="1205"/>
      <c r="G19" s="1389">
        <v>343.57724030054862</v>
      </c>
      <c r="H19" s="1389">
        <v>341.57724030054862</v>
      </c>
      <c r="I19" s="1389">
        <v>2</v>
      </c>
      <c r="J19" s="1389">
        <v>199.56628797576923</v>
      </c>
      <c r="K19" s="1389">
        <v>198.56628797576923</v>
      </c>
      <c r="L19" s="1389">
        <v>1</v>
      </c>
      <c r="M19" s="1389">
        <v>172.3</v>
      </c>
      <c r="N19" s="1389">
        <v>172.3</v>
      </c>
      <c r="O19" s="1389">
        <v>0</v>
      </c>
      <c r="P19" s="1201"/>
      <c r="Q19" s="1202"/>
    </row>
    <row r="20" spans="1:17" ht="12.75" customHeight="1" x14ac:dyDescent="0.2">
      <c r="A20" s="131"/>
      <c r="B20" s="133"/>
      <c r="C20" s="1376"/>
      <c r="D20" s="1387" t="s">
        <v>540</v>
      </c>
      <c r="E20" s="1388"/>
      <c r="F20" s="1205"/>
      <c r="G20" s="1389">
        <v>17277.598828278657</v>
      </c>
      <c r="H20" s="1389">
        <v>17271.598828278657</v>
      </c>
      <c r="I20" s="1389">
        <v>6</v>
      </c>
      <c r="J20" s="1389">
        <v>16921.562484471986</v>
      </c>
      <c r="K20" s="1389">
        <v>16918.562484471982</v>
      </c>
      <c r="L20" s="1389">
        <v>3</v>
      </c>
      <c r="M20" s="1389">
        <v>18141.900000000052</v>
      </c>
      <c r="N20" s="1389">
        <v>18135.900000000052</v>
      </c>
      <c r="O20" s="1389">
        <v>6</v>
      </c>
      <c r="P20" s="1201"/>
      <c r="Q20" s="1204"/>
    </row>
    <row r="21" spans="1:17" ht="12.75" customHeight="1" x14ac:dyDescent="0.2">
      <c r="A21" s="131"/>
      <c r="B21" s="133"/>
      <c r="C21" s="1376"/>
      <c r="D21" s="1387" t="s">
        <v>541</v>
      </c>
      <c r="E21" s="1390"/>
      <c r="F21" s="1205"/>
      <c r="G21" s="1389">
        <v>50190.389172828611</v>
      </c>
      <c r="H21" s="1389">
        <v>50162.389172828611</v>
      </c>
      <c r="I21" s="1389">
        <v>28</v>
      </c>
      <c r="J21" s="1389">
        <v>47594.146843158938</v>
      </c>
      <c r="K21" s="1389">
        <v>47580.146843158924</v>
      </c>
      <c r="L21" s="1389">
        <v>14</v>
      </c>
      <c r="M21" s="1389">
        <v>45347.499999999571</v>
      </c>
      <c r="N21" s="1389">
        <v>45320.499999999571</v>
      </c>
      <c r="O21" s="1389">
        <v>27</v>
      </c>
      <c r="P21" s="1201"/>
      <c r="Q21" s="1168"/>
    </row>
    <row r="22" spans="1:17" s="155" customFormat="1" ht="12.75" customHeight="1" x14ac:dyDescent="0.2">
      <c r="A22" s="153"/>
      <c r="B22" s="154"/>
      <c r="C22" s="1376"/>
      <c r="D22" s="1387" t="s">
        <v>542</v>
      </c>
      <c r="E22" s="1378"/>
      <c r="F22" s="1205"/>
      <c r="G22" s="1389">
        <v>56630.274196364298</v>
      </c>
      <c r="H22" s="1389">
        <v>56592.274196364298</v>
      </c>
      <c r="I22" s="1389">
        <v>38</v>
      </c>
      <c r="J22" s="1389">
        <v>57540.236236088225</v>
      </c>
      <c r="K22" s="1389">
        <v>57501.236236088218</v>
      </c>
      <c r="L22" s="1389">
        <v>39</v>
      </c>
      <c r="M22" s="1389">
        <v>58131.999999998814</v>
      </c>
      <c r="N22" s="1389">
        <v>58097.999999998821</v>
      </c>
      <c r="O22" s="1389">
        <v>34</v>
      </c>
      <c r="P22" s="1201"/>
      <c r="Q22" s="1202"/>
    </row>
    <row r="23" spans="1:17" s="155" customFormat="1" ht="12.75" customHeight="1" x14ac:dyDescent="0.2">
      <c r="A23" s="153"/>
      <c r="B23" s="154"/>
      <c r="C23" s="1376"/>
      <c r="D23" s="1387" t="s">
        <v>543</v>
      </c>
      <c r="E23" s="1378"/>
      <c r="F23" s="1205"/>
      <c r="G23" s="1389">
        <v>46176.193853871024</v>
      </c>
      <c r="H23" s="1389">
        <v>46124.193853871024</v>
      </c>
      <c r="I23" s="1389">
        <v>52</v>
      </c>
      <c r="J23" s="1389">
        <v>50273.029459591547</v>
      </c>
      <c r="K23" s="1389">
        <v>50208.029459591526</v>
      </c>
      <c r="L23" s="1389">
        <v>65</v>
      </c>
      <c r="M23" s="1389">
        <v>51538.199999999153</v>
      </c>
      <c r="N23" s="1389">
        <v>51480.199999999146</v>
      </c>
      <c r="O23" s="1389">
        <v>58</v>
      </c>
      <c r="P23" s="1201"/>
      <c r="Q23" s="1202"/>
    </row>
    <row r="24" spans="1:17" s="155" customFormat="1" ht="12.75" customHeight="1" x14ac:dyDescent="0.2">
      <c r="A24" s="153"/>
      <c r="B24" s="154"/>
      <c r="C24" s="1376"/>
      <c r="D24" s="1387" t="s">
        <v>544</v>
      </c>
      <c r="E24" s="1378"/>
      <c r="F24" s="1205"/>
      <c r="G24" s="1389">
        <v>20150.367287392794</v>
      </c>
      <c r="H24" s="1389">
        <v>20110.367287392794</v>
      </c>
      <c r="I24" s="1389">
        <v>40</v>
      </c>
      <c r="J24" s="1389">
        <v>24535.344813643169</v>
      </c>
      <c r="K24" s="1389">
        <v>24502.344813643169</v>
      </c>
      <c r="L24" s="1389">
        <v>33</v>
      </c>
      <c r="M24" s="1389">
        <v>27311.299999999675</v>
      </c>
      <c r="N24" s="1389">
        <v>27281.299999999675</v>
      </c>
      <c r="O24" s="1389">
        <v>30</v>
      </c>
      <c r="P24" s="1201"/>
      <c r="Q24" s="1202"/>
    </row>
    <row r="25" spans="1:17" s="155" customFormat="1" ht="12.75" customHeight="1" x14ac:dyDescent="0.2">
      <c r="A25" s="153"/>
      <c r="B25" s="154"/>
      <c r="C25" s="1376"/>
      <c r="D25" s="1387" t="s">
        <v>545</v>
      </c>
      <c r="E25" s="1378"/>
      <c r="F25" s="1205"/>
      <c r="G25" s="1389">
        <v>1643.710768919198</v>
      </c>
      <c r="H25" s="1389">
        <v>1634.710768919198</v>
      </c>
      <c r="I25" s="1389">
        <v>9</v>
      </c>
      <c r="J25" s="1389">
        <v>2392.040024816577</v>
      </c>
      <c r="K25" s="1389">
        <v>2389.040024816577</v>
      </c>
      <c r="L25" s="1389">
        <v>3</v>
      </c>
      <c r="M25" s="1389">
        <v>2626.899999999996</v>
      </c>
      <c r="N25" s="1389">
        <v>2623.899999999996</v>
      </c>
      <c r="O25" s="1389">
        <v>3</v>
      </c>
      <c r="P25" s="1201"/>
      <c r="Q25" s="1202"/>
    </row>
    <row r="26" spans="1:17" ht="12.75" customHeight="1" x14ac:dyDescent="0.2">
      <c r="A26" s="131"/>
      <c r="B26" s="133"/>
      <c r="C26" s="1376"/>
      <c r="D26" s="1387" t="s">
        <v>501</v>
      </c>
      <c r="E26" s="1388"/>
      <c r="F26" s="1205"/>
      <c r="G26" s="1389">
        <v>1198.8886520500564</v>
      </c>
      <c r="H26" s="1389">
        <v>1198.8886520500564</v>
      </c>
      <c r="I26" s="1389">
        <v>0</v>
      </c>
      <c r="J26" s="1389">
        <v>4092.0738502545369</v>
      </c>
      <c r="K26" s="1389">
        <v>4090.0738502545369</v>
      </c>
      <c r="L26" s="1389">
        <v>2</v>
      </c>
      <c r="M26" s="1389">
        <v>5186.6000000000085</v>
      </c>
      <c r="N26" s="1389">
        <v>5183.6000000000085</v>
      </c>
      <c r="O26" s="1389">
        <v>3</v>
      </c>
      <c r="P26" s="1201"/>
      <c r="Q26" s="1202"/>
    </row>
    <row r="27" spans="1:17" ht="10.5" customHeight="1" thickBot="1" x14ac:dyDescent="0.25">
      <c r="A27" s="131"/>
      <c r="B27" s="133"/>
      <c r="C27" s="868"/>
      <c r="D27" s="868"/>
      <c r="E27" s="868"/>
      <c r="F27" s="868"/>
      <c r="G27" s="868"/>
      <c r="H27" s="868"/>
      <c r="I27" s="868"/>
      <c r="J27" s="868"/>
      <c r="K27" s="868"/>
      <c r="L27" s="868"/>
      <c r="M27" s="868"/>
      <c r="N27" s="868"/>
      <c r="O27" s="1368"/>
      <c r="P27" s="452"/>
      <c r="Q27" s="1200"/>
    </row>
    <row r="28" spans="1:17" s="137" customFormat="1" ht="13.5" customHeight="1" thickBot="1" x14ac:dyDescent="0.25">
      <c r="A28" s="135"/>
      <c r="B28" s="136"/>
      <c r="C28" s="1637" t="s">
        <v>546</v>
      </c>
      <c r="D28" s="1638"/>
      <c r="E28" s="1638"/>
      <c r="F28" s="1638"/>
      <c r="G28" s="1638"/>
      <c r="H28" s="1638"/>
      <c r="I28" s="1638"/>
      <c r="J28" s="1638"/>
      <c r="K28" s="1638"/>
      <c r="L28" s="1638"/>
      <c r="M28" s="1638"/>
      <c r="N28" s="1638"/>
      <c r="O28" s="1639"/>
      <c r="P28" s="452"/>
      <c r="Q28" s="1200"/>
    </row>
    <row r="29" spans="1:17" ht="4.5" customHeight="1" x14ac:dyDescent="0.2">
      <c r="A29" s="131"/>
      <c r="B29" s="133"/>
      <c r="C29" s="1648" t="s">
        <v>78</v>
      </c>
      <c r="D29" s="1648"/>
      <c r="E29" s="1379"/>
      <c r="F29" s="1380"/>
      <c r="G29" s="1380"/>
      <c r="H29" s="1380"/>
      <c r="I29" s="1380"/>
      <c r="J29" s="1380"/>
      <c r="K29" s="1380"/>
      <c r="L29" s="1380"/>
      <c r="M29" s="1380"/>
      <c r="N29" s="1380"/>
      <c r="O29" s="1380"/>
      <c r="P29" s="452"/>
      <c r="Q29" s="1200"/>
    </row>
    <row r="30" spans="1:17" x14ac:dyDescent="0.2">
      <c r="A30" s="131"/>
      <c r="B30" s="133"/>
      <c r="C30" s="1648"/>
      <c r="D30" s="1648"/>
      <c r="E30" s="1381"/>
      <c r="F30" s="1381"/>
      <c r="G30" s="1649">
        <f>+G16</f>
        <v>2013</v>
      </c>
      <c r="H30" s="1649"/>
      <c r="I30" s="1649"/>
      <c r="J30" s="1649">
        <f>+J16</f>
        <v>2014</v>
      </c>
      <c r="K30" s="1649"/>
      <c r="L30" s="1649"/>
      <c r="M30" s="1649">
        <f>+M16</f>
        <v>2015</v>
      </c>
      <c r="N30" s="1649"/>
      <c r="O30" s="1649"/>
      <c r="P30" s="1201"/>
      <c r="Q30" s="1202"/>
    </row>
    <row r="31" spans="1:17" ht="21" customHeight="1" x14ac:dyDescent="0.2">
      <c r="A31" s="131"/>
      <c r="B31" s="133"/>
      <c r="C31" s="1381"/>
      <c r="D31" s="1381"/>
      <c r="E31" s="1381"/>
      <c r="F31" s="1381"/>
      <c r="G31" s="1382" t="s">
        <v>68</v>
      </c>
      <c r="H31" s="1383" t="s">
        <v>537</v>
      </c>
      <c r="I31" s="1383" t="s">
        <v>538</v>
      </c>
      <c r="J31" s="1382" t="s">
        <v>68</v>
      </c>
      <c r="K31" s="1383" t="s">
        <v>537</v>
      </c>
      <c r="L31" s="1383" t="s">
        <v>538</v>
      </c>
      <c r="M31" s="1382" t="s">
        <v>68</v>
      </c>
      <c r="N31" s="1383" t="s">
        <v>537</v>
      </c>
      <c r="O31" s="1383" t="s">
        <v>538</v>
      </c>
      <c r="P31" s="1201"/>
      <c r="Q31" s="1202"/>
    </row>
    <row r="32" spans="1:17" s="1167" customFormat="1" ht="16.5" customHeight="1" x14ac:dyDescent="0.2">
      <c r="A32" s="1165"/>
      <c r="B32" s="1166"/>
      <c r="C32" s="1647" t="s">
        <v>68</v>
      </c>
      <c r="D32" s="1647"/>
      <c r="E32" s="1384"/>
      <c r="F32" s="1385"/>
      <c r="G32" s="1386">
        <v>195577.99999998181</v>
      </c>
      <c r="H32" s="1386">
        <v>195417.99999998178</v>
      </c>
      <c r="I32" s="1386">
        <v>160</v>
      </c>
      <c r="J32" s="1386">
        <v>203548.00000000937</v>
      </c>
      <c r="K32" s="1386">
        <v>203388.00000000937</v>
      </c>
      <c r="L32" s="1386">
        <v>160</v>
      </c>
      <c r="M32" s="1386">
        <v>208456.70000001372</v>
      </c>
      <c r="N32" s="1386">
        <v>208295.70000001372</v>
      </c>
      <c r="O32" s="1386">
        <v>161</v>
      </c>
      <c r="P32" s="1203"/>
    </row>
    <row r="33" spans="1:17" ht="12.75" customHeight="1" x14ac:dyDescent="0.2">
      <c r="A33" s="131"/>
      <c r="B33" s="133"/>
      <c r="C33" s="848"/>
      <c r="D33" s="1391" t="s">
        <v>547</v>
      </c>
      <c r="E33" s="1388"/>
      <c r="F33" s="1205"/>
      <c r="G33" s="1389">
        <v>183705.17272057253</v>
      </c>
      <c r="H33" s="1389">
        <v>183568.17272057259</v>
      </c>
      <c r="I33" s="1389">
        <v>137</v>
      </c>
      <c r="J33" s="1389">
        <v>182531.29255036611</v>
      </c>
      <c r="K33" s="1389">
        <v>182392.29255036594</v>
      </c>
      <c r="L33" s="1389">
        <v>139</v>
      </c>
      <c r="M33" s="1389">
        <v>171742.20000001093</v>
      </c>
      <c r="N33" s="1389">
        <v>171600.20000001093</v>
      </c>
      <c r="O33" s="1389">
        <v>142</v>
      </c>
      <c r="P33" s="1201"/>
      <c r="Q33" s="1202"/>
    </row>
    <row r="34" spans="1:17" ht="12.75" customHeight="1" x14ac:dyDescent="0.2">
      <c r="A34" s="131"/>
      <c r="B34" s="133"/>
      <c r="C34" s="848"/>
      <c r="D34" s="1391" t="s">
        <v>548</v>
      </c>
      <c r="E34" s="1388"/>
      <c r="F34" s="1205"/>
      <c r="G34" s="1389">
        <v>9768.4844532795523</v>
      </c>
      <c r="H34" s="1389">
        <v>9746.4844532795523</v>
      </c>
      <c r="I34" s="1389">
        <v>22</v>
      </c>
      <c r="J34" s="1389">
        <v>17213.322479408958</v>
      </c>
      <c r="K34" s="1389">
        <v>17195.322479408955</v>
      </c>
      <c r="L34" s="1389">
        <v>18</v>
      </c>
      <c r="M34" s="1389">
        <v>14242.100000000068</v>
      </c>
      <c r="N34" s="1389">
        <v>14226.100000000068</v>
      </c>
      <c r="O34" s="1389">
        <v>16</v>
      </c>
      <c r="P34" s="1201"/>
      <c r="Q34" s="1204"/>
    </row>
    <row r="35" spans="1:17" ht="12.75" customHeight="1" x14ac:dyDescent="0.2">
      <c r="A35" s="131"/>
      <c r="B35" s="133"/>
      <c r="C35" s="848"/>
      <c r="D35" s="1391" t="s">
        <v>549</v>
      </c>
      <c r="E35" s="1390"/>
      <c r="F35" s="1205"/>
      <c r="G35" s="1389">
        <v>0</v>
      </c>
      <c r="H35" s="1389">
        <v>0</v>
      </c>
      <c r="I35" s="1389">
        <v>0</v>
      </c>
      <c r="J35" s="1389">
        <v>15.064926512265172</v>
      </c>
      <c r="K35" s="1389">
        <v>15.064926512265172</v>
      </c>
      <c r="L35" s="1389">
        <v>0</v>
      </c>
      <c r="M35" s="1389">
        <v>86.9</v>
      </c>
      <c r="N35" s="1389">
        <v>86.9</v>
      </c>
      <c r="O35" s="1389">
        <v>0</v>
      </c>
      <c r="P35" s="1201"/>
      <c r="Q35" s="1168"/>
    </row>
    <row r="36" spans="1:17" s="155" customFormat="1" ht="12.75" customHeight="1" x14ac:dyDescent="0.2">
      <c r="A36" s="153"/>
      <c r="B36" s="154"/>
      <c r="C36" s="849"/>
      <c r="D36" s="1391" t="s">
        <v>550</v>
      </c>
      <c r="E36" s="1378"/>
      <c r="F36" s="1205"/>
      <c r="G36" s="1389">
        <v>374.32320165624043</v>
      </c>
      <c r="H36" s="1389">
        <v>374.32320165624043</v>
      </c>
      <c r="I36" s="1389">
        <v>0</v>
      </c>
      <c r="J36" s="1389">
        <v>899.55767142773607</v>
      </c>
      <c r="K36" s="1389">
        <v>899.55767142773607</v>
      </c>
      <c r="L36" s="1389">
        <v>0</v>
      </c>
      <c r="M36" s="1389">
        <v>996.99999999999977</v>
      </c>
      <c r="N36" s="1389">
        <v>996.99999999999977</v>
      </c>
      <c r="O36" s="1389">
        <v>0</v>
      </c>
      <c r="P36" s="1201"/>
      <c r="Q36" s="1202"/>
    </row>
    <row r="37" spans="1:17" s="155" customFormat="1" ht="12.75" customHeight="1" x14ac:dyDescent="0.2">
      <c r="A37" s="153"/>
      <c r="B37" s="154"/>
      <c r="C37" s="849"/>
      <c r="D37" s="1391" t="s">
        <v>551</v>
      </c>
      <c r="E37" s="1378"/>
      <c r="F37" s="1205"/>
      <c r="G37" s="1389">
        <v>1414.8721313090675</v>
      </c>
      <c r="H37" s="1389">
        <v>1413.8721313090675</v>
      </c>
      <c r="I37" s="1389">
        <v>1</v>
      </c>
      <c r="J37" s="1389">
        <v>1973.384988536772</v>
      </c>
      <c r="K37" s="1389">
        <v>1972.384988536772</v>
      </c>
      <c r="L37" s="1389">
        <v>1</v>
      </c>
      <c r="M37" s="1389">
        <v>1779.1999999999994</v>
      </c>
      <c r="N37" s="1389">
        <v>1779.1999999999994</v>
      </c>
      <c r="O37" s="1389">
        <v>0</v>
      </c>
      <c r="P37" s="1201"/>
      <c r="Q37" s="1202"/>
    </row>
    <row r="38" spans="1:17" s="155" customFormat="1" ht="12.75" customHeight="1" x14ac:dyDescent="0.2">
      <c r="A38" s="153"/>
      <c r="B38" s="154"/>
      <c r="C38" s="849"/>
      <c r="D38" s="1391" t="s">
        <v>129</v>
      </c>
      <c r="E38" s="1378"/>
      <c r="F38" s="1205"/>
      <c r="G38" s="1389">
        <v>198.9614225129888</v>
      </c>
      <c r="H38" s="1389">
        <v>198.9614225129888</v>
      </c>
      <c r="I38" s="1389">
        <v>0</v>
      </c>
      <c r="J38" s="1389">
        <v>408.01151794418405</v>
      </c>
      <c r="K38" s="1389">
        <v>408.01151794418405</v>
      </c>
      <c r="L38" s="1389">
        <v>0</v>
      </c>
      <c r="M38" s="1389">
        <v>581.10000000000014</v>
      </c>
      <c r="N38" s="1389">
        <v>580.10000000000014</v>
      </c>
      <c r="O38" s="1389">
        <v>1</v>
      </c>
      <c r="P38" s="1201"/>
      <c r="Q38" s="1202"/>
    </row>
    <row r="39" spans="1:17" s="155" customFormat="1" ht="12.75" customHeight="1" x14ac:dyDescent="0.2">
      <c r="A39" s="153"/>
      <c r="B39" s="154"/>
      <c r="C39" s="849"/>
      <c r="D39" s="1391" t="s">
        <v>501</v>
      </c>
      <c r="E39" s="1378"/>
      <c r="F39" s="1205"/>
      <c r="G39" s="1389">
        <v>116.18607065389611</v>
      </c>
      <c r="H39" s="1389">
        <v>116.18607065389611</v>
      </c>
      <c r="I39" s="1389">
        <v>0</v>
      </c>
      <c r="J39" s="1389">
        <v>507.36586580653318</v>
      </c>
      <c r="K39" s="1389">
        <v>505.36586580653318</v>
      </c>
      <c r="L39" s="1389">
        <v>2</v>
      </c>
      <c r="M39" s="1389">
        <v>19028.199999999986</v>
      </c>
      <c r="N39" s="1389">
        <v>19026.199999999986</v>
      </c>
      <c r="O39" s="1389">
        <v>2</v>
      </c>
      <c r="P39" s="1201"/>
      <c r="Q39" s="1202"/>
    </row>
    <row r="40" spans="1:17" s="155" customFormat="1" ht="10.5" customHeight="1" thickBot="1" x14ac:dyDescent="0.25">
      <c r="A40" s="153"/>
      <c r="B40" s="154"/>
      <c r="C40" s="1376"/>
      <c r="D40" s="1377"/>
      <c r="E40" s="1378"/>
      <c r="F40" s="1205"/>
      <c r="G40" s="1205"/>
      <c r="H40" s="1205"/>
      <c r="I40" s="1205"/>
      <c r="J40" s="1205"/>
      <c r="K40" s="1205"/>
      <c r="L40" s="1205"/>
      <c r="M40" s="1205"/>
      <c r="N40" s="1205"/>
      <c r="O40" s="1205"/>
      <c r="P40" s="1201"/>
      <c r="Q40" s="1202"/>
    </row>
    <row r="41" spans="1:17" s="137" customFormat="1" ht="13.5" customHeight="1" thickBot="1" x14ac:dyDescent="0.25">
      <c r="A41" s="135"/>
      <c r="B41" s="136"/>
      <c r="C41" s="1637" t="s">
        <v>552</v>
      </c>
      <c r="D41" s="1638"/>
      <c r="E41" s="1638"/>
      <c r="F41" s="1638"/>
      <c r="G41" s="1638"/>
      <c r="H41" s="1638"/>
      <c r="I41" s="1638"/>
      <c r="J41" s="1638"/>
      <c r="K41" s="1638"/>
      <c r="L41" s="1638"/>
      <c r="M41" s="1638"/>
      <c r="N41" s="1638"/>
      <c r="O41" s="1639"/>
      <c r="P41" s="452"/>
      <c r="Q41" s="1200"/>
    </row>
    <row r="42" spans="1:17" ht="4.5" customHeight="1" x14ac:dyDescent="0.2">
      <c r="A42" s="131"/>
      <c r="B42" s="133"/>
      <c r="C42" s="1648" t="s">
        <v>78</v>
      </c>
      <c r="D42" s="1648"/>
      <c r="E42" s="1379"/>
      <c r="F42" s="1380"/>
      <c r="G42" s="1380"/>
      <c r="H42" s="1380"/>
      <c r="I42" s="1380"/>
      <c r="J42" s="1380"/>
      <c r="K42" s="1380"/>
      <c r="L42" s="1380"/>
      <c r="M42" s="1380"/>
      <c r="N42" s="1380"/>
      <c r="O42" s="1380"/>
      <c r="P42" s="452"/>
      <c r="Q42" s="1200"/>
    </row>
    <row r="43" spans="1:17" x14ac:dyDescent="0.2">
      <c r="A43" s="131"/>
      <c r="B43" s="133"/>
      <c r="C43" s="1648"/>
      <c r="D43" s="1648"/>
      <c r="E43" s="1381"/>
      <c r="F43" s="1381"/>
      <c r="G43" s="1649">
        <f>+G16</f>
        <v>2013</v>
      </c>
      <c r="H43" s="1649"/>
      <c r="I43" s="1649"/>
      <c r="J43" s="1649">
        <f>+J16</f>
        <v>2014</v>
      </c>
      <c r="K43" s="1649"/>
      <c r="L43" s="1649"/>
      <c r="M43" s="1649">
        <f>+M16</f>
        <v>2015</v>
      </c>
      <c r="N43" s="1649"/>
      <c r="O43" s="1649"/>
      <c r="P43" s="1201"/>
      <c r="Q43" s="1202"/>
    </row>
    <row r="44" spans="1:17" ht="21" customHeight="1" x14ac:dyDescent="0.2">
      <c r="A44" s="131"/>
      <c r="B44" s="133"/>
      <c r="C44" s="1381"/>
      <c r="D44" s="1381"/>
      <c r="E44" s="1381"/>
      <c r="F44" s="1381"/>
      <c r="G44" s="1382" t="s">
        <v>68</v>
      </c>
      <c r="H44" s="1383" t="s">
        <v>537</v>
      </c>
      <c r="I44" s="1383" t="s">
        <v>538</v>
      </c>
      <c r="J44" s="1382" t="s">
        <v>68</v>
      </c>
      <c r="K44" s="1383" t="s">
        <v>537</v>
      </c>
      <c r="L44" s="1383" t="s">
        <v>538</v>
      </c>
      <c r="M44" s="1382" t="s">
        <v>68</v>
      </c>
      <c r="N44" s="1383" t="s">
        <v>537</v>
      </c>
      <c r="O44" s="1383" t="s">
        <v>538</v>
      </c>
      <c r="P44" s="1201"/>
      <c r="Q44" s="1202"/>
    </row>
    <row r="45" spans="1:17" s="1167" customFormat="1" ht="16.5" customHeight="1" x14ac:dyDescent="0.2">
      <c r="A45" s="1165"/>
      <c r="B45" s="1166"/>
      <c r="C45" s="1647" t="s">
        <v>68</v>
      </c>
      <c r="D45" s="1647"/>
      <c r="E45" s="1384"/>
      <c r="F45" s="1385"/>
      <c r="G45" s="1385">
        <v>195577.99999998181</v>
      </c>
      <c r="H45" s="1385">
        <v>195417.99999998178</v>
      </c>
      <c r="I45" s="1385">
        <v>160</v>
      </c>
      <c r="J45" s="1386">
        <v>203548.00000000937</v>
      </c>
      <c r="K45" s="1386">
        <v>203388.00000000937</v>
      </c>
      <c r="L45" s="1386">
        <v>160</v>
      </c>
      <c r="M45" s="1386">
        <v>208456.70000001372</v>
      </c>
      <c r="N45" s="1386">
        <v>208295.70000001372</v>
      </c>
      <c r="O45" s="1386">
        <v>161</v>
      </c>
      <c r="P45" s="1203"/>
    </row>
    <row r="46" spans="1:17" ht="13.5" customHeight="1" x14ac:dyDescent="0.2">
      <c r="A46" s="131"/>
      <c r="B46" s="133"/>
      <c r="C46" s="1376"/>
      <c r="D46" s="1650" t="s">
        <v>553</v>
      </c>
      <c r="E46" s="1650"/>
      <c r="F46" s="1650"/>
      <c r="G46" s="1389">
        <v>0</v>
      </c>
      <c r="H46" s="1389">
        <v>0</v>
      </c>
      <c r="I46" s="1389">
        <v>0</v>
      </c>
      <c r="J46" s="1389">
        <v>0</v>
      </c>
      <c r="K46" s="1389">
        <v>0</v>
      </c>
      <c r="L46" s="1389">
        <v>0</v>
      </c>
      <c r="M46" s="1389">
        <v>0</v>
      </c>
      <c r="N46" s="1389">
        <v>0</v>
      </c>
      <c r="O46" s="1389">
        <v>0</v>
      </c>
      <c r="P46" s="1201"/>
      <c r="Q46" s="1202"/>
    </row>
    <row r="47" spans="1:17" ht="25.5" customHeight="1" x14ac:dyDescent="0.2">
      <c r="A47" s="131"/>
      <c r="B47" s="133"/>
      <c r="C47" s="1376"/>
      <c r="D47" s="1650" t="s">
        <v>554</v>
      </c>
      <c r="E47" s="1650"/>
      <c r="F47" s="1650"/>
      <c r="G47" s="1205">
        <v>4574.0187677692848</v>
      </c>
      <c r="H47" s="1205">
        <v>4563.0187677692857</v>
      </c>
      <c r="I47" s="1205">
        <v>11</v>
      </c>
      <c r="J47" s="1389">
        <v>5602.6862210410063</v>
      </c>
      <c r="K47" s="1389">
        <v>5593.6862210410054</v>
      </c>
      <c r="L47" s="1389">
        <v>9</v>
      </c>
      <c r="M47" s="1389">
        <v>5343.8000000000175</v>
      </c>
      <c r="N47" s="1389">
        <v>5334.8000000000175</v>
      </c>
      <c r="O47" s="1389">
        <v>9</v>
      </c>
      <c r="P47" s="1201"/>
      <c r="Q47" s="1204"/>
    </row>
    <row r="48" spans="1:17" ht="25.5" customHeight="1" x14ac:dyDescent="0.2">
      <c r="A48" s="131"/>
      <c r="B48" s="133"/>
      <c r="C48" s="1376"/>
      <c r="D48" s="1650" t="s">
        <v>555</v>
      </c>
      <c r="E48" s="1650"/>
      <c r="F48" s="1650"/>
      <c r="G48" s="1205">
        <v>6285.8450788390728</v>
      </c>
      <c r="H48" s="1205">
        <v>6284.8450788390728</v>
      </c>
      <c r="I48" s="1205">
        <v>1</v>
      </c>
      <c r="J48" s="1389">
        <v>7778.6980188371381</v>
      </c>
      <c r="K48" s="1389">
        <v>7774.6980188371381</v>
      </c>
      <c r="L48" s="1389">
        <v>4</v>
      </c>
      <c r="M48" s="1389">
        <v>7504.9999999999627</v>
      </c>
      <c r="N48" s="1389">
        <v>7503.9999999999627</v>
      </c>
      <c r="O48" s="1389">
        <v>1</v>
      </c>
      <c r="P48" s="1201"/>
      <c r="Q48" s="1168"/>
    </row>
    <row r="49" spans="1:17" s="155" customFormat="1" ht="13.5" customHeight="1" x14ac:dyDescent="0.2">
      <c r="A49" s="153"/>
      <c r="B49" s="154"/>
      <c r="C49" s="1376"/>
      <c r="D49" s="1650" t="s">
        <v>556</v>
      </c>
      <c r="E49" s="1650"/>
      <c r="F49" s="1650"/>
      <c r="G49" s="1205">
        <v>9069.0125012145363</v>
      </c>
      <c r="H49" s="1205">
        <v>9060.0125012145363</v>
      </c>
      <c r="I49" s="1205">
        <v>9</v>
      </c>
      <c r="J49" s="1389">
        <v>10895.099626462508</v>
      </c>
      <c r="K49" s="1389">
        <v>10884.099626462508</v>
      </c>
      <c r="L49" s="1389">
        <v>11</v>
      </c>
      <c r="M49" s="1389">
        <v>9947.9000000000178</v>
      </c>
      <c r="N49" s="1389">
        <v>9943.9000000000196</v>
      </c>
      <c r="O49" s="1389">
        <v>4</v>
      </c>
      <c r="P49" s="1201"/>
      <c r="Q49" s="1202"/>
    </row>
    <row r="50" spans="1:17" s="155" customFormat="1" ht="13.5" customHeight="1" x14ac:dyDescent="0.2">
      <c r="A50" s="153"/>
      <c r="B50" s="154"/>
      <c r="C50" s="1376"/>
      <c r="D50" s="1650" t="s">
        <v>557</v>
      </c>
      <c r="E50" s="1650"/>
      <c r="F50" s="1650"/>
      <c r="G50" s="1205">
        <v>9644.5584332355029</v>
      </c>
      <c r="H50" s="1205">
        <v>9643.5584332355029</v>
      </c>
      <c r="I50" s="1205">
        <v>1</v>
      </c>
      <c r="J50" s="1389">
        <v>9518.7798027098743</v>
      </c>
      <c r="K50" s="1389">
        <v>9514.7798027098725</v>
      </c>
      <c r="L50" s="1389">
        <v>4</v>
      </c>
      <c r="M50" s="1389">
        <v>10471.500000000044</v>
      </c>
      <c r="N50" s="1389">
        <v>10469.500000000044</v>
      </c>
      <c r="O50" s="1389">
        <v>2</v>
      </c>
      <c r="P50" s="1201"/>
      <c r="Q50" s="1202"/>
    </row>
    <row r="51" spans="1:17" s="155" customFormat="1" ht="25.5" customHeight="1" x14ac:dyDescent="0.2">
      <c r="A51" s="153"/>
      <c r="B51" s="154"/>
      <c r="C51" s="1376"/>
      <c r="D51" s="1650" t="s">
        <v>577</v>
      </c>
      <c r="E51" s="1650"/>
      <c r="F51" s="1650"/>
      <c r="G51" s="1205">
        <v>33845.131139208432</v>
      </c>
      <c r="H51" s="1205">
        <v>33836.131139208424</v>
      </c>
      <c r="I51" s="1205">
        <v>9</v>
      </c>
      <c r="J51" s="1389">
        <v>33631.258379524043</v>
      </c>
      <c r="K51" s="1389">
        <v>33626.25837952405</v>
      </c>
      <c r="L51" s="1389">
        <v>5</v>
      </c>
      <c r="M51" s="1389">
        <v>34391.499999999483</v>
      </c>
      <c r="N51" s="1389">
        <v>34384.499999999483</v>
      </c>
      <c r="O51" s="1389">
        <v>7</v>
      </c>
      <c r="P51" s="1201"/>
      <c r="Q51" s="1202"/>
    </row>
    <row r="52" spans="1:17" s="155" customFormat="1" ht="25.5" customHeight="1" x14ac:dyDescent="0.2">
      <c r="A52" s="153"/>
      <c r="B52" s="154"/>
      <c r="C52" s="1376"/>
      <c r="D52" s="1650" t="s">
        <v>558</v>
      </c>
      <c r="E52" s="1650"/>
      <c r="F52" s="1650"/>
      <c r="G52" s="1205">
        <v>6959.0780218343734</v>
      </c>
      <c r="H52" s="1205">
        <v>6933.0780218343743</v>
      </c>
      <c r="I52" s="1205">
        <v>26</v>
      </c>
      <c r="J52" s="1389">
        <v>8952.6410192562525</v>
      </c>
      <c r="K52" s="1389">
        <v>8924.6410192562507</v>
      </c>
      <c r="L52" s="1389">
        <v>28</v>
      </c>
      <c r="M52" s="1389">
        <v>9310.4000000000324</v>
      </c>
      <c r="N52" s="1389">
        <v>9286.4000000000342</v>
      </c>
      <c r="O52" s="1389">
        <v>24</v>
      </c>
      <c r="P52" s="1201"/>
      <c r="Q52" s="1202"/>
    </row>
    <row r="53" spans="1:17" ht="25.5" customHeight="1" x14ac:dyDescent="0.2">
      <c r="A53" s="131"/>
      <c r="B53" s="133"/>
      <c r="C53" s="1376"/>
      <c r="D53" s="1650" t="s">
        <v>559</v>
      </c>
      <c r="E53" s="1650"/>
      <c r="F53" s="1650"/>
      <c r="G53" s="1205">
        <v>51750.998621846527</v>
      </c>
      <c r="H53" s="1205">
        <v>51702.998621846542</v>
      </c>
      <c r="I53" s="1205">
        <v>48</v>
      </c>
      <c r="J53" s="1389">
        <v>56721.077055075308</v>
      </c>
      <c r="K53" s="1389">
        <v>56667.077055075315</v>
      </c>
      <c r="L53" s="1389">
        <v>54</v>
      </c>
      <c r="M53" s="1389">
        <v>59037.299999998133</v>
      </c>
      <c r="N53" s="1389">
        <v>58984.29999999814</v>
      </c>
      <c r="O53" s="1389">
        <v>53</v>
      </c>
      <c r="P53" s="1201"/>
      <c r="Q53" s="1202"/>
    </row>
    <row r="54" spans="1:17" ht="25.5" customHeight="1" x14ac:dyDescent="0.2">
      <c r="A54" s="131"/>
      <c r="B54" s="133"/>
      <c r="C54" s="1376"/>
      <c r="D54" s="1650" t="s">
        <v>578</v>
      </c>
      <c r="E54" s="1650"/>
      <c r="F54" s="1650"/>
      <c r="G54" s="1205">
        <v>23003.448800754752</v>
      </c>
      <c r="H54" s="1205">
        <v>22964.448800754744</v>
      </c>
      <c r="I54" s="1205">
        <v>39</v>
      </c>
      <c r="J54" s="1389">
        <v>23084.793957508966</v>
      </c>
      <c r="K54" s="1389">
        <v>23057.793957508973</v>
      </c>
      <c r="L54" s="1389">
        <v>27</v>
      </c>
      <c r="M54" s="1389">
        <v>23968.299999999792</v>
      </c>
      <c r="N54" s="1389">
        <v>23931.299999999788</v>
      </c>
      <c r="O54" s="1389">
        <v>37</v>
      </c>
      <c r="P54" s="1201"/>
      <c r="Q54" s="1202"/>
    </row>
    <row r="55" spans="1:17" ht="13.5" customHeight="1" x14ac:dyDescent="0.2">
      <c r="A55" s="131"/>
      <c r="B55" s="133"/>
      <c r="C55" s="1376"/>
      <c r="D55" s="1650" t="s">
        <v>560</v>
      </c>
      <c r="E55" s="1650"/>
      <c r="F55" s="1650"/>
      <c r="G55" s="1205">
        <v>24184.014588403101</v>
      </c>
      <c r="H55" s="1205">
        <v>24169.014588403097</v>
      </c>
      <c r="I55" s="1205">
        <v>15</v>
      </c>
      <c r="J55" s="1389">
        <v>26612.749889998391</v>
      </c>
      <c r="K55" s="1389">
        <v>26595.749889998388</v>
      </c>
      <c r="L55" s="1389">
        <v>17</v>
      </c>
      <c r="M55" s="1389">
        <v>31666.499999999553</v>
      </c>
      <c r="N55" s="1389">
        <v>31642.499999999553</v>
      </c>
      <c r="O55" s="1389">
        <v>24</v>
      </c>
      <c r="P55" s="1201"/>
      <c r="Q55" s="1202"/>
    </row>
    <row r="56" spans="1:17" ht="13.5" customHeight="1" x14ac:dyDescent="0.2">
      <c r="A56" s="131"/>
      <c r="B56" s="133"/>
      <c r="C56" s="848"/>
      <c r="D56" s="1651" t="s">
        <v>501</v>
      </c>
      <c r="E56" s="1651"/>
      <c r="F56" s="1651"/>
      <c r="G56" s="1205">
        <v>26261.894046895173</v>
      </c>
      <c r="H56" s="1205">
        <v>26260.894046895173</v>
      </c>
      <c r="I56" s="1205">
        <v>1</v>
      </c>
      <c r="J56" s="1389">
        <v>20750.216029587296</v>
      </c>
      <c r="K56" s="1389">
        <v>20749.216029587296</v>
      </c>
      <c r="L56" s="1389">
        <v>1</v>
      </c>
      <c r="M56" s="1389">
        <v>16814.500000000055</v>
      </c>
      <c r="N56" s="1389">
        <v>16814.500000000055</v>
      </c>
      <c r="O56" s="1389">
        <v>0</v>
      </c>
      <c r="P56" s="1201"/>
      <c r="Q56" s="1202"/>
    </row>
    <row r="57" spans="1:17" s="1164" customFormat="1" ht="10.5" customHeight="1" x14ac:dyDescent="0.2">
      <c r="A57" s="1163"/>
      <c r="B57" s="1169"/>
      <c r="C57" s="1652" t="s">
        <v>502</v>
      </c>
      <c r="D57" s="1652"/>
      <c r="E57" s="1652"/>
      <c r="F57" s="1652"/>
      <c r="G57" s="1652"/>
      <c r="H57" s="1652"/>
      <c r="I57" s="1652"/>
      <c r="J57" s="1652"/>
      <c r="K57" s="1652"/>
      <c r="L57" s="1652"/>
      <c r="M57" s="1386"/>
      <c r="N57" s="1386"/>
      <c r="O57" s="1386"/>
      <c r="P57" s="1206"/>
      <c r="Q57" s="1207"/>
    </row>
    <row r="58" spans="1:17" ht="13.5" customHeight="1" x14ac:dyDescent="0.2">
      <c r="A58" s="133"/>
      <c r="B58" s="154"/>
      <c r="C58" s="1170" t="s">
        <v>503</v>
      </c>
      <c r="D58" s="147"/>
      <c r="E58" s="147"/>
      <c r="G58" s="1208" t="s">
        <v>514</v>
      </c>
      <c r="H58" s="147"/>
      <c r="J58" s="1392" t="s">
        <v>487</v>
      </c>
      <c r="K58" s="147"/>
      <c r="L58" s="147"/>
      <c r="M58" s="147"/>
      <c r="N58" s="147"/>
      <c r="O58" s="1153"/>
      <c r="P58" s="1201"/>
      <c r="Q58" s="1202"/>
    </row>
    <row r="59" spans="1:17" ht="13.5" customHeight="1" x14ac:dyDescent="0.2">
      <c r="A59" s="131"/>
      <c r="B59" s="133"/>
      <c r="C59" s="133"/>
      <c r="D59" s="133"/>
      <c r="E59" s="133"/>
      <c r="F59" s="133"/>
      <c r="G59" s="133"/>
      <c r="H59" s="133"/>
      <c r="I59" s="133"/>
      <c r="J59" s="133"/>
      <c r="K59" s="133"/>
      <c r="L59" s="133"/>
      <c r="M59" s="1592">
        <v>43252</v>
      </c>
      <c r="N59" s="1592"/>
      <c r="O59" s="1592"/>
      <c r="P59" s="256">
        <v>17</v>
      </c>
      <c r="Q59" s="1209"/>
    </row>
    <row r="61" spans="1:17" ht="4.5" customHeight="1" x14ac:dyDescent="0.2">
      <c r="P61" s="1210"/>
      <c r="Q61" s="1210"/>
    </row>
  </sheetData>
  <mergeCells count="75">
    <mergeCell ref="M59:O59"/>
    <mergeCell ref="D52:F52"/>
    <mergeCell ref="D53:F53"/>
    <mergeCell ref="D54:F54"/>
    <mergeCell ref="D55:F55"/>
    <mergeCell ref="D56:F56"/>
    <mergeCell ref="C57:L57"/>
    <mergeCell ref="D51:F51"/>
    <mergeCell ref="C41:O41"/>
    <mergeCell ref="C42:D43"/>
    <mergeCell ref="G43:I43"/>
    <mergeCell ref="J43:L43"/>
    <mergeCell ref="M43:O43"/>
    <mergeCell ref="C45:D45"/>
    <mergeCell ref="D46:F46"/>
    <mergeCell ref="D47:F47"/>
    <mergeCell ref="D48:F48"/>
    <mergeCell ref="D49:F49"/>
    <mergeCell ref="D50:F50"/>
    <mergeCell ref="C32:D32"/>
    <mergeCell ref="C14:O14"/>
    <mergeCell ref="C15:D16"/>
    <mergeCell ref="G16:I16"/>
    <mergeCell ref="J16:L16"/>
    <mergeCell ref="M16:O16"/>
    <mergeCell ref="C18:D18"/>
    <mergeCell ref="C28:O28"/>
    <mergeCell ref="C29:D30"/>
    <mergeCell ref="G30:I30"/>
    <mergeCell ref="J30:L30"/>
    <mergeCell ref="M30:O30"/>
    <mergeCell ref="N11:O11"/>
    <mergeCell ref="C12:D12"/>
    <mergeCell ref="F12:G12"/>
    <mergeCell ref="H12:I12"/>
    <mergeCell ref="J12:K12"/>
    <mergeCell ref="L12:M12"/>
    <mergeCell ref="N12:O12"/>
    <mergeCell ref="C11:D11"/>
    <mergeCell ref="F11:G11"/>
    <mergeCell ref="H11:I11"/>
    <mergeCell ref="J11:K11"/>
    <mergeCell ref="L11:M11"/>
    <mergeCell ref="F10:G10"/>
    <mergeCell ref="H10:I10"/>
    <mergeCell ref="J10:K10"/>
    <mergeCell ref="L10:M10"/>
    <mergeCell ref="N10:O10"/>
    <mergeCell ref="N8:O8"/>
    <mergeCell ref="F9:G9"/>
    <mergeCell ref="H9:I9"/>
    <mergeCell ref="J9:K9"/>
    <mergeCell ref="L9:M9"/>
    <mergeCell ref="N9:O9"/>
    <mergeCell ref="F7:G7"/>
    <mergeCell ref="H7:I7"/>
    <mergeCell ref="J7:K7"/>
    <mergeCell ref="L7:M7"/>
    <mergeCell ref="N7:O7"/>
    <mergeCell ref="C8:D8"/>
    <mergeCell ref="F8:G8"/>
    <mergeCell ref="H8:I8"/>
    <mergeCell ref="J8:K8"/>
    <mergeCell ref="L8:M8"/>
    <mergeCell ref="N6:O6"/>
    <mergeCell ref="B1:D1"/>
    <mergeCell ref="B2:D2"/>
    <mergeCell ref="E2:F2"/>
    <mergeCell ref="H2:N2"/>
    <mergeCell ref="C4:O4"/>
    <mergeCell ref="C5:D6"/>
    <mergeCell ref="F6:G6"/>
    <mergeCell ref="H6:I6"/>
    <mergeCell ref="J6:K6"/>
    <mergeCell ref="L6:M6"/>
  </mergeCells>
  <hyperlinks>
    <hyperlink ref="J58"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663" t="s">
        <v>328</v>
      </c>
      <c r="M1" s="1663"/>
      <c r="N1" s="403"/>
    </row>
    <row r="2" spans="1:41" ht="6" customHeight="1" x14ac:dyDescent="0.2">
      <c r="A2" s="403"/>
      <c r="B2" s="1664"/>
      <c r="C2" s="1665"/>
      <c r="D2" s="1665"/>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654" t="s">
        <v>132</v>
      </c>
      <c r="D4" s="1655"/>
      <c r="E4" s="1655"/>
      <c r="F4" s="1655"/>
      <c r="G4" s="1655"/>
      <c r="H4" s="1655"/>
      <c r="I4" s="1655"/>
      <c r="J4" s="1655"/>
      <c r="K4" s="1655"/>
      <c r="L4" s="1656"/>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632" t="s">
        <v>133</v>
      </c>
      <c r="D5" s="1632"/>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632"/>
      <c r="D6" s="1632"/>
      <c r="E6" s="1214">
        <v>2017</v>
      </c>
      <c r="F6" s="1661">
        <v>2018</v>
      </c>
      <c r="G6" s="1662"/>
      <c r="H6" s="1662"/>
      <c r="I6" s="1662"/>
      <c r="J6" s="1662"/>
      <c r="K6" s="1666" t="str">
        <f xml:space="preserve"> CONCATENATE("valor médio de ",J7,F6)</f>
        <v>valor médio de mai.2018</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beneficiário</v>
      </c>
      <c r="AO6" s="743"/>
    </row>
    <row r="7" spans="1:41" ht="14.25" customHeight="1" x14ac:dyDescent="0.2">
      <c r="A7" s="403"/>
      <c r="B7" s="466"/>
      <c r="C7" s="443"/>
      <c r="D7" s="443"/>
      <c r="E7" s="1025" t="s">
        <v>94</v>
      </c>
      <c r="F7" s="1025" t="s">
        <v>93</v>
      </c>
      <c r="G7" s="1025" t="s">
        <v>104</v>
      </c>
      <c r="H7" s="1025" t="s">
        <v>103</v>
      </c>
      <c r="I7" s="1025" t="s">
        <v>102</v>
      </c>
      <c r="J7" s="1025" t="s">
        <v>101</v>
      </c>
      <c r="K7" s="1667"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v>99870</v>
      </c>
      <c r="F8" s="380">
        <v>100335</v>
      </c>
      <c r="G8" s="380">
        <v>101290</v>
      </c>
      <c r="H8" s="380">
        <v>101553</v>
      </c>
      <c r="I8" s="380">
        <v>102254</v>
      </c>
      <c r="J8" s="380">
        <v>102651</v>
      </c>
      <c r="K8" s="745">
        <v>258.07425416573199</v>
      </c>
      <c r="L8" s="672"/>
      <c r="M8" s="673"/>
      <c r="N8" s="667"/>
      <c r="O8" s="778"/>
      <c r="P8" s="777"/>
      <c r="Q8" s="778"/>
      <c r="R8" s="778"/>
      <c r="S8" s="674"/>
      <c r="T8" s="674"/>
      <c r="U8" s="674"/>
      <c r="V8" s="674"/>
      <c r="W8" s="674"/>
      <c r="X8" s="674"/>
      <c r="Y8" s="674"/>
      <c r="Z8" s="674"/>
      <c r="AA8" s="674"/>
      <c r="AB8" s="674"/>
      <c r="AC8" s="674"/>
      <c r="AD8" s="730" t="str">
        <f>+C9</f>
        <v>Aveiro</v>
      </c>
      <c r="AE8" s="734">
        <f>+K9</f>
        <v>258.528218016952</v>
      </c>
      <c r="AF8" s="734">
        <f>+$K$8</f>
        <v>258.07425416573199</v>
      </c>
      <c r="AG8" s="734">
        <f>+K46</f>
        <v>123</v>
      </c>
      <c r="AH8" s="734">
        <f t="shared" ref="AH8:AH27" si="0">+$K$45</f>
        <v>114.56351786046601</v>
      </c>
      <c r="AI8" s="730">
        <v>2</v>
      </c>
      <c r="AJ8" s="730">
        <v>1</v>
      </c>
      <c r="AK8" s="730" t="s">
        <v>341</v>
      </c>
      <c r="AL8" s="730"/>
      <c r="AM8" s="730" t="str">
        <f>+AD8</f>
        <v>Aveiro</v>
      </c>
      <c r="AN8" s="735">
        <f>INDEX($AD$7:$AH$27,MATCH($AM8,$AD$7:$AD$27,0),MATCH(AN$7,$AD$7:$AH$7,0)+2*($AI$8-1))</f>
        <v>123</v>
      </c>
      <c r="AO8" s="735">
        <f>INDEX($AD$7:$AH$27,MATCH($AM8,$AD$7:$AD$27,0),MATCH(AO$7,$AD$7:$AH$7,0)+2*($AI$8-1))</f>
        <v>114.56351786046601</v>
      </c>
    </row>
    <row r="9" spans="1:41" x14ac:dyDescent="0.2">
      <c r="A9" s="403"/>
      <c r="B9" s="466"/>
      <c r="C9" s="95" t="s">
        <v>62</v>
      </c>
      <c r="D9" s="411"/>
      <c r="E9" s="332">
        <v>4837</v>
      </c>
      <c r="F9" s="332">
        <v>4920</v>
      </c>
      <c r="G9" s="332">
        <v>5004</v>
      </c>
      <c r="H9" s="332">
        <v>5068</v>
      </c>
      <c r="I9" s="332">
        <v>5053</v>
      </c>
      <c r="J9" s="332">
        <v>5076</v>
      </c>
      <c r="K9" s="746">
        <v>258.528218016952</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324.62109277177001</v>
      </c>
      <c r="AF9" s="734">
        <f t="shared" ref="AF9:AF27" si="3">+$K$8</f>
        <v>258.07425416573199</v>
      </c>
      <c r="AG9" s="734">
        <f t="shared" ref="AG9:AG26" si="4">+K47</f>
        <v>114.71</v>
      </c>
      <c r="AH9" s="734">
        <f t="shared" si="0"/>
        <v>114.56351786046601</v>
      </c>
      <c r="AI9" s="731"/>
      <c r="AJ9" s="731">
        <v>2</v>
      </c>
      <c r="AK9" s="731" t="s">
        <v>342</v>
      </c>
      <c r="AL9" s="731"/>
      <c r="AM9" s="730" t="str">
        <f t="shared" ref="AM9:AM27" si="5">+AD9</f>
        <v>Beja</v>
      </c>
      <c r="AN9" s="735">
        <f t="shared" ref="AN9:AO27" si="6">INDEX($AD$7:$AH$27,MATCH($AM9,$AD$7:$AD$27,0),MATCH(AN$7,$AD$7:$AH$7,0)+2*($AI$8-1))</f>
        <v>114.71</v>
      </c>
      <c r="AO9" s="735">
        <f t="shared" si="6"/>
        <v>114.56351786046601</v>
      </c>
    </row>
    <row r="10" spans="1:41" x14ac:dyDescent="0.2">
      <c r="A10" s="403"/>
      <c r="B10" s="466"/>
      <c r="C10" s="95" t="s">
        <v>55</v>
      </c>
      <c r="D10" s="411"/>
      <c r="E10" s="332">
        <v>1668</v>
      </c>
      <c r="F10" s="332">
        <v>1668</v>
      </c>
      <c r="G10" s="332">
        <v>1680</v>
      </c>
      <c r="H10" s="332">
        <v>1701</v>
      </c>
      <c r="I10" s="332">
        <v>1723</v>
      </c>
      <c r="J10" s="332">
        <v>1757</v>
      </c>
      <c r="K10" s="746">
        <v>324.62109277177001</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245.87748962655601</v>
      </c>
      <c r="AF10" s="734">
        <f t="shared" si="3"/>
        <v>258.07425416573199</v>
      </c>
      <c r="AG10" s="734">
        <f t="shared" si="4"/>
        <v>120.18</v>
      </c>
      <c r="AH10" s="734">
        <f t="shared" si="0"/>
        <v>114.56351786046601</v>
      </c>
      <c r="AI10" s="731"/>
      <c r="AJ10" s="731"/>
      <c r="AK10" s="731"/>
      <c r="AL10" s="731"/>
      <c r="AM10" s="730" t="str">
        <f t="shared" si="5"/>
        <v>Braga</v>
      </c>
      <c r="AN10" s="735">
        <f t="shared" si="6"/>
        <v>120.18</v>
      </c>
      <c r="AO10" s="735">
        <f t="shared" si="6"/>
        <v>114.56351786046601</v>
      </c>
    </row>
    <row r="11" spans="1:41" x14ac:dyDescent="0.2">
      <c r="A11" s="403"/>
      <c r="B11" s="466"/>
      <c r="C11" s="95" t="s">
        <v>64</v>
      </c>
      <c r="D11" s="411"/>
      <c r="E11" s="332">
        <v>3121</v>
      </c>
      <c r="F11" s="332">
        <v>3181</v>
      </c>
      <c r="G11" s="332">
        <v>3253</v>
      </c>
      <c r="H11" s="332">
        <v>3299</v>
      </c>
      <c r="I11" s="332">
        <v>3345</v>
      </c>
      <c r="J11" s="332">
        <v>3381</v>
      </c>
      <c r="K11" s="746">
        <v>245.87748962655601</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282.42481592039798</v>
      </c>
      <c r="AF11" s="734">
        <f t="shared" si="3"/>
        <v>258.07425416573199</v>
      </c>
      <c r="AG11" s="734">
        <f t="shared" si="4"/>
        <v>120.88</v>
      </c>
      <c r="AH11" s="734">
        <f t="shared" si="0"/>
        <v>114.56351786046601</v>
      </c>
      <c r="AI11" s="731"/>
      <c r="AJ11" s="731"/>
      <c r="AK11" s="731"/>
      <c r="AL11" s="731"/>
      <c r="AM11" s="730" t="str">
        <f t="shared" si="5"/>
        <v>Bragança</v>
      </c>
      <c r="AN11" s="735">
        <f t="shared" si="6"/>
        <v>120.88</v>
      </c>
      <c r="AO11" s="735">
        <f t="shared" si="6"/>
        <v>114.56351786046601</v>
      </c>
    </row>
    <row r="12" spans="1:41" x14ac:dyDescent="0.2">
      <c r="A12" s="403"/>
      <c r="B12" s="466"/>
      <c r="C12" s="95" t="s">
        <v>66</v>
      </c>
      <c r="D12" s="411"/>
      <c r="E12" s="332">
        <v>950</v>
      </c>
      <c r="F12" s="332">
        <v>952</v>
      </c>
      <c r="G12" s="332">
        <v>991</v>
      </c>
      <c r="H12" s="332">
        <v>972</v>
      </c>
      <c r="I12" s="332">
        <v>988</v>
      </c>
      <c r="J12" s="332">
        <v>1007</v>
      </c>
      <c r="K12" s="746">
        <v>282.42481592039798</v>
      </c>
      <c r="L12" s="455"/>
      <c r="M12" s="503"/>
      <c r="N12" s="403"/>
      <c r="AD12" s="730" t="str">
        <f t="shared" si="1"/>
        <v>Castelo Branco</v>
      </c>
      <c r="AE12" s="734">
        <f t="shared" si="2"/>
        <v>252.927250859107</v>
      </c>
      <c r="AF12" s="734">
        <f t="shared" si="3"/>
        <v>258.07425416573199</v>
      </c>
      <c r="AG12" s="734">
        <f t="shared" si="4"/>
        <v>115.3</v>
      </c>
      <c r="AH12" s="734">
        <f t="shared" si="0"/>
        <v>114.56351786046601</v>
      </c>
      <c r="AI12" s="733"/>
      <c r="AJ12" s="733"/>
      <c r="AK12" s="733"/>
      <c r="AL12" s="733"/>
      <c r="AM12" s="730" t="str">
        <f t="shared" si="5"/>
        <v>Castelo Branco</v>
      </c>
      <c r="AN12" s="735">
        <f t="shared" si="6"/>
        <v>115.3</v>
      </c>
      <c r="AO12" s="735">
        <f t="shared" si="6"/>
        <v>114.56351786046601</v>
      </c>
    </row>
    <row r="13" spans="1:41" x14ac:dyDescent="0.2">
      <c r="A13" s="403"/>
      <c r="B13" s="466"/>
      <c r="C13" s="95" t="s">
        <v>75</v>
      </c>
      <c r="D13" s="411"/>
      <c r="E13" s="332">
        <v>1694</v>
      </c>
      <c r="F13" s="332">
        <v>1708</v>
      </c>
      <c r="G13" s="332">
        <v>1720</v>
      </c>
      <c r="H13" s="332">
        <v>1737</v>
      </c>
      <c r="I13" s="332">
        <v>1744</v>
      </c>
      <c r="J13" s="332">
        <v>1749</v>
      </c>
      <c r="K13" s="746">
        <v>252.927250859107</v>
      </c>
      <c r="L13" s="455"/>
      <c r="M13" s="503"/>
      <c r="N13" s="403"/>
      <c r="AD13" s="730" t="str">
        <f t="shared" si="1"/>
        <v>Coimbra</v>
      </c>
      <c r="AE13" s="734">
        <f t="shared" si="2"/>
        <v>230.011727172717</v>
      </c>
      <c r="AF13" s="734">
        <f t="shared" si="3"/>
        <v>258.07425416573199</v>
      </c>
      <c r="AG13" s="734">
        <f t="shared" si="4"/>
        <v>126.56</v>
      </c>
      <c r="AH13" s="734">
        <f t="shared" si="0"/>
        <v>114.56351786046601</v>
      </c>
      <c r="AI13" s="733"/>
      <c r="AJ13" s="733"/>
      <c r="AK13" s="733"/>
      <c r="AL13" s="733"/>
      <c r="AM13" s="730" t="str">
        <f t="shared" si="5"/>
        <v>Coimbra</v>
      </c>
      <c r="AN13" s="735">
        <f t="shared" si="6"/>
        <v>126.56</v>
      </c>
      <c r="AO13" s="735">
        <f t="shared" si="6"/>
        <v>114.56351786046601</v>
      </c>
    </row>
    <row r="14" spans="1:41" x14ac:dyDescent="0.2">
      <c r="A14" s="403"/>
      <c r="B14" s="466"/>
      <c r="C14" s="95" t="s">
        <v>61</v>
      </c>
      <c r="D14" s="411"/>
      <c r="E14" s="332">
        <v>3581</v>
      </c>
      <c r="F14" s="332">
        <v>3636</v>
      </c>
      <c r="G14" s="332">
        <v>3697</v>
      </c>
      <c r="H14" s="332">
        <v>3675</v>
      </c>
      <c r="I14" s="332">
        <v>3664</v>
      </c>
      <c r="J14" s="332">
        <v>3640</v>
      </c>
      <c r="K14" s="746">
        <v>230.011727172717</v>
      </c>
      <c r="L14" s="455"/>
      <c r="M14" s="503"/>
      <c r="N14" s="403"/>
      <c r="AD14" s="730" t="str">
        <f t="shared" si="1"/>
        <v>Évora</v>
      </c>
      <c r="AE14" s="734">
        <f t="shared" si="2"/>
        <v>276.15217543859598</v>
      </c>
      <c r="AF14" s="734">
        <f t="shared" si="3"/>
        <v>258.07425416573199</v>
      </c>
      <c r="AG14" s="734">
        <f t="shared" si="4"/>
        <v>109.55</v>
      </c>
      <c r="AH14" s="734">
        <f t="shared" si="0"/>
        <v>114.56351786046601</v>
      </c>
      <c r="AI14" s="733"/>
      <c r="AJ14" s="733"/>
      <c r="AK14" s="733"/>
      <c r="AL14" s="733"/>
      <c r="AM14" s="730" t="str">
        <f t="shared" si="5"/>
        <v>Évora</v>
      </c>
      <c r="AN14" s="735">
        <f t="shared" si="6"/>
        <v>109.55</v>
      </c>
      <c r="AO14" s="735">
        <f t="shared" si="6"/>
        <v>114.56351786046601</v>
      </c>
    </row>
    <row r="15" spans="1:41" x14ac:dyDescent="0.2">
      <c r="A15" s="403"/>
      <c r="B15" s="466"/>
      <c r="C15" s="95" t="s">
        <v>56</v>
      </c>
      <c r="D15" s="411"/>
      <c r="E15" s="332">
        <v>1410</v>
      </c>
      <c r="F15" s="332">
        <v>1397</v>
      </c>
      <c r="G15" s="332">
        <v>1389</v>
      </c>
      <c r="H15" s="332">
        <v>1389</v>
      </c>
      <c r="I15" s="332">
        <v>1418</v>
      </c>
      <c r="J15" s="332">
        <v>1427</v>
      </c>
      <c r="K15" s="746">
        <v>276.15217543859598</v>
      </c>
      <c r="L15" s="455"/>
      <c r="M15" s="503"/>
      <c r="N15" s="403"/>
      <c r="AD15" s="730" t="str">
        <f t="shared" si="1"/>
        <v>Faro</v>
      </c>
      <c r="AE15" s="734">
        <f t="shared" si="2"/>
        <v>265.97819180087902</v>
      </c>
      <c r="AF15" s="734">
        <f t="shared" si="3"/>
        <v>258.07425416573199</v>
      </c>
      <c r="AG15" s="734">
        <f t="shared" si="4"/>
        <v>120.99</v>
      </c>
      <c r="AH15" s="734">
        <f t="shared" si="0"/>
        <v>114.56351786046601</v>
      </c>
      <c r="AI15" s="733"/>
      <c r="AJ15" s="733"/>
      <c r="AK15" s="733"/>
      <c r="AL15" s="733"/>
      <c r="AM15" s="730" t="str">
        <f t="shared" si="5"/>
        <v>Faro</v>
      </c>
      <c r="AN15" s="735">
        <f t="shared" si="6"/>
        <v>120.99</v>
      </c>
      <c r="AO15" s="735">
        <f t="shared" si="6"/>
        <v>114.56351786046601</v>
      </c>
    </row>
    <row r="16" spans="1:41" x14ac:dyDescent="0.2">
      <c r="A16" s="403"/>
      <c r="B16" s="466"/>
      <c r="C16" s="95" t="s">
        <v>74</v>
      </c>
      <c r="D16" s="411"/>
      <c r="E16" s="332">
        <v>2698</v>
      </c>
      <c r="F16" s="332">
        <v>2732</v>
      </c>
      <c r="G16" s="332">
        <v>2685</v>
      </c>
      <c r="H16" s="332">
        <v>2674</v>
      </c>
      <c r="I16" s="332">
        <v>2737</v>
      </c>
      <c r="J16" s="332">
        <v>2735</v>
      </c>
      <c r="K16" s="746">
        <v>265.97819180087902</v>
      </c>
      <c r="L16" s="455"/>
      <c r="M16" s="503"/>
      <c r="N16" s="403"/>
      <c r="AD16" s="730" t="str">
        <f t="shared" si="1"/>
        <v>Guarda</v>
      </c>
      <c r="AE16" s="734">
        <f t="shared" si="2"/>
        <v>269.54620103473798</v>
      </c>
      <c r="AF16" s="734">
        <f t="shared" si="3"/>
        <v>258.07425416573199</v>
      </c>
      <c r="AG16" s="734">
        <f t="shared" si="4"/>
        <v>117</v>
      </c>
      <c r="AH16" s="734">
        <f t="shared" si="0"/>
        <v>114.56351786046601</v>
      </c>
      <c r="AI16" s="733"/>
      <c r="AJ16" s="733"/>
      <c r="AK16" s="733"/>
      <c r="AL16" s="733"/>
      <c r="AM16" s="730" t="str">
        <f t="shared" si="5"/>
        <v>Guarda</v>
      </c>
      <c r="AN16" s="735">
        <f t="shared" si="6"/>
        <v>117</v>
      </c>
      <c r="AO16" s="735">
        <f t="shared" si="6"/>
        <v>114.56351786046601</v>
      </c>
    </row>
    <row r="17" spans="1:41" x14ac:dyDescent="0.2">
      <c r="A17" s="403"/>
      <c r="B17" s="466"/>
      <c r="C17" s="95" t="s">
        <v>76</v>
      </c>
      <c r="D17" s="411"/>
      <c r="E17" s="332">
        <v>1294</v>
      </c>
      <c r="F17" s="332">
        <v>1308</v>
      </c>
      <c r="G17" s="332">
        <v>1287</v>
      </c>
      <c r="H17" s="332">
        <v>1331</v>
      </c>
      <c r="I17" s="332">
        <v>1339</v>
      </c>
      <c r="J17" s="332">
        <v>1354</v>
      </c>
      <c r="K17" s="746">
        <v>269.54620103473798</v>
      </c>
      <c r="L17" s="455"/>
      <c r="M17" s="503"/>
      <c r="N17" s="403"/>
      <c r="AD17" s="730" t="str">
        <f t="shared" si="1"/>
        <v>Leiria</v>
      </c>
      <c r="AE17" s="734">
        <f t="shared" si="2"/>
        <v>248.07427951807199</v>
      </c>
      <c r="AF17" s="734">
        <f t="shared" si="3"/>
        <v>258.07425416573199</v>
      </c>
      <c r="AG17" s="734">
        <f t="shared" si="4"/>
        <v>119.29</v>
      </c>
      <c r="AH17" s="734">
        <f t="shared" si="0"/>
        <v>114.56351786046601</v>
      </c>
      <c r="AI17" s="733"/>
      <c r="AJ17" s="733"/>
      <c r="AK17" s="733"/>
      <c r="AL17" s="733"/>
      <c r="AM17" s="730" t="str">
        <f t="shared" si="5"/>
        <v>Leiria</v>
      </c>
      <c r="AN17" s="735">
        <f t="shared" si="6"/>
        <v>119.29</v>
      </c>
      <c r="AO17" s="735">
        <f t="shared" si="6"/>
        <v>114.56351786046601</v>
      </c>
    </row>
    <row r="18" spans="1:41" x14ac:dyDescent="0.2">
      <c r="A18" s="403"/>
      <c r="B18" s="466"/>
      <c r="C18" s="95" t="s">
        <v>60</v>
      </c>
      <c r="D18" s="411"/>
      <c r="E18" s="332">
        <v>2078</v>
      </c>
      <c r="F18" s="332">
        <v>2100</v>
      </c>
      <c r="G18" s="332">
        <v>2129</v>
      </c>
      <c r="H18" s="332">
        <v>2103</v>
      </c>
      <c r="I18" s="332">
        <v>2088</v>
      </c>
      <c r="J18" s="332">
        <v>2078</v>
      </c>
      <c r="K18" s="746">
        <v>248.07427951807199</v>
      </c>
      <c r="L18" s="455"/>
      <c r="M18" s="503"/>
      <c r="N18" s="403"/>
      <c r="AD18" s="730" t="str">
        <f t="shared" si="1"/>
        <v>Lisboa</v>
      </c>
      <c r="AE18" s="734">
        <f t="shared" si="2"/>
        <v>262.51038021147201</v>
      </c>
      <c r="AF18" s="734">
        <f t="shared" si="3"/>
        <v>258.07425416573199</v>
      </c>
      <c r="AG18" s="734">
        <f t="shared" si="4"/>
        <v>117.72</v>
      </c>
      <c r="AH18" s="734">
        <f t="shared" si="0"/>
        <v>114.56351786046601</v>
      </c>
      <c r="AI18" s="733"/>
      <c r="AJ18" s="733"/>
      <c r="AK18" s="733"/>
      <c r="AL18" s="733"/>
      <c r="AM18" s="730" t="str">
        <f t="shared" si="5"/>
        <v>Lisboa</v>
      </c>
      <c r="AN18" s="735">
        <f t="shared" si="6"/>
        <v>117.72</v>
      </c>
      <c r="AO18" s="735">
        <f t="shared" si="6"/>
        <v>114.56351786046601</v>
      </c>
    </row>
    <row r="19" spans="1:41" x14ac:dyDescent="0.2">
      <c r="A19" s="403"/>
      <c r="B19" s="466"/>
      <c r="C19" s="95" t="s">
        <v>59</v>
      </c>
      <c r="D19" s="411"/>
      <c r="E19" s="332">
        <v>17423</v>
      </c>
      <c r="F19" s="332">
        <v>17480</v>
      </c>
      <c r="G19" s="332">
        <v>17746</v>
      </c>
      <c r="H19" s="332">
        <v>17872</v>
      </c>
      <c r="I19" s="332">
        <v>18065</v>
      </c>
      <c r="J19" s="332">
        <v>18269</v>
      </c>
      <c r="K19" s="746">
        <v>262.51038021147201</v>
      </c>
      <c r="L19" s="455"/>
      <c r="M19" s="503"/>
      <c r="N19" s="403"/>
      <c r="AD19" s="730" t="str">
        <f t="shared" si="1"/>
        <v>Portalegre</v>
      </c>
      <c r="AE19" s="734">
        <f t="shared" si="2"/>
        <v>306.343031203566</v>
      </c>
      <c r="AF19" s="734">
        <f t="shared" si="3"/>
        <v>258.07425416573199</v>
      </c>
      <c r="AG19" s="734">
        <f t="shared" si="4"/>
        <v>118.05</v>
      </c>
      <c r="AH19" s="734">
        <f t="shared" si="0"/>
        <v>114.56351786046601</v>
      </c>
      <c r="AI19" s="733"/>
      <c r="AJ19" s="733"/>
      <c r="AK19" s="733"/>
      <c r="AL19" s="733"/>
      <c r="AM19" s="730" t="str">
        <f t="shared" si="5"/>
        <v>Portalegre</v>
      </c>
      <c r="AN19" s="735">
        <f t="shared" si="6"/>
        <v>118.05</v>
      </c>
      <c r="AO19" s="735">
        <f t="shared" si="6"/>
        <v>114.56351786046601</v>
      </c>
    </row>
    <row r="20" spans="1:41" x14ac:dyDescent="0.2">
      <c r="A20" s="403"/>
      <c r="B20" s="466"/>
      <c r="C20" s="95" t="s">
        <v>57</v>
      </c>
      <c r="D20" s="411"/>
      <c r="E20" s="332">
        <v>1306</v>
      </c>
      <c r="F20" s="332">
        <v>1285</v>
      </c>
      <c r="G20" s="332">
        <v>1297</v>
      </c>
      <c r="H20" s="332">
        <v>1308</v>
      </c>
      <c r="I20" s="332">
        <v>1345</v>
      </c>
      <c r="J20" s="332">
        <v>1346</v>
      </c>
      <c r="K20" s="746">
        <v>306.343031203566</v>
      </c>
      <c r="L20" s="455"/>
      <c r="M20" s="503"/>
      <c r="N20" s="403"/>
      <c r="AD20" s="730" t="str">
        <f t="shared" si="1"/>
        <v>Porto</v>
      </c>
      <c r="AE20" s="734">
        <f t="shared" si="2"/>
        <v>246.114212424459</v>
      </c>
      <c r="AF20" s="734">
        <f t="shared" si="3"/>
        <v>258.07425416573199</v>
      </c>
      <c r="AG20" s="734">
        <f t="shared" si="4"/>
        <v>115.67</v>
      </c>
      <c r="AH20" s="734">
        <f t="shared" si="0"/>
        <v>114.56351786046601</v>
      </c>
      <c r="AI20" s="733"/>
      <c r="AJ20" s="733"/>
      <c r="AK20" s="733"/>
      <c r="AL20" s="733"/>
      <c r="AM20" s="730" t="str">
        <f t="shared" si="5"/>
        <v>Porto</v>
      </c>
      <c r="AN20" s="735">
        <f t="shared" si="6"/>
        <v>115.67</v>
      </c>
      <c r="AO20" s="735">
        <f t="shared" si="6"/>
        <v>114.56351786046601</v>
      </c>
    </row>
    <row r="21" spans="1:41" x14ac:dyDescent="0.2">
      <c r="A21" s="403"/>
      <c r="B21" s="466"/>
      <c r="C21" s="95" t="s">
        <v>63</v>
      </c>
      <c r="D21" s="411"/>
      <c r="E21" s="332">
        <v>30631</v>
      </c>
      <c r="F21" s="332">
        <v>30701</v>
      </c>
      <c r="G21" s="332">
        <v>30739</v>
      </c>
      <c r="H21" s="332">
        <v>30763</v>
      </c>
      <c r="I21" s="332">
        <v>30825</v>
      </c>
      <c r="J21" s="332">
        <v>30787</v>
      </c>
      <c r="K21" s="746">
        <v>246.114212424459</v>
      </c>
      <c r="L21" s="455"/>
      <c r="M21" s="503"/>
      <c r="N21" s="403"/>
      <c r="AD21" s="730" t="str">
        <f t="shared" si="1"/>
        <v>Santarém</v>
      </c>
      <c r="AE21" s="734">
        <f t="shared" si="2"/>
        <v>265.05036271450899</v>
      </c>
      <c r="AF21" s="734">
        <f t="shared" si="3"/>
        <v>258.07425416573199</v>
      </c>
      <c r="AG21" s="734">
        <f t="shared" si="4"/>
        <v>114.85</v>
      </c>
      <c r="AH21" s="734">
        <f t="shared" si="0"/>
        <v>114.56351786046601</v>
      </c>
      <c r="AI21" s="733"/>
      <c r="AJ21" s="733"/>
      <c r="AK21" s="733"/>
      <c r="AL21" s="733"/>
      <c r="AM21" s="730" t="str">
        <f t="shared" si="5"/>
        <v>Santarém</v>
      </c>
      <c r="AN21" s="735">
        <f t="shared" si="6"/>
        <v>114.85</v>
      </c>
      <c r="AO21" s="735">
        <f t="shared" si="6"/>
        <v>114.56351786046601</v>
      </c>
    </row>
    <row r="22" spans="1:41" x14ac:dyDescent="0.2">
      <c r="A22" s="403"/>
      <c r="B22" s="466"/>
      <c r="C22" s="95" t="s">
        <v>79</v>
      </c>
      <c r="D22" s="411"/>
      <c r="E22" s="332">
        <v>2531</v>
      </c>
      <c r="F22" s="332">
        <v>2523</v>
      </c>
      <c r="G22" s="332">
        <v>2546</v>
      </c>
      <c r="H22" s="332">
        <v>2539</v>
      </c>
      <c r="I22" s="332">
        <v>2547</v>
      </c>
      <c r="J22" s="332">
        <v>2565</v>
      </c>
      <c r="K22" s="746">
        <v>265.05036271450899</v>
      </c>
      <c r="L22" s="455"/>
      <c r="M22" s="503"/>
      <c r="N22" s="403"/>
      <c r="AD22" s="730" t="str">
        <f t="shared" si="1"/>
        <v>Setúbal</v>
      </c>
      <c r="AE22" s="734">
        <f t="shared" si="2"/>
        <v>274.77826516065397</v>
      </c>
      <c r="AF22" s="734">
        <f t="shared" si="3"/>
        <v>258.07425416573199</v>
      </c>
      <c r="AG22" s="734">
        <f t="shared" si="4"/>
        <v>119.25</v>
      </c>
      <c r="AH22" s="734">
        <f t="shared" si="0"/>
        <v>114.56351786046601</v>
      </c>
      <c r="AI22" s="733"/>
      <c r="AJ22" s="733"/>
      <c r="AK22" s="733"/>
      <c r="AL22" s="733"/>
      <c r="AM22" s="730" t="str">
        <f t="shared" si="5"/>
        <v>Setúbal</v>
      </c>
      <c r="AN22" s="735">
        <f t="shared" si="6"/>
        <v>119.25</v>
      </c>
      <c r="AO22" s="735">
        <f t="shared" si="6"/>
        <v>114.56351786046601</v>
      </c>
    </row>
    <row r="23" spans="1:41" x14ac:dyDescent="0.2">
      <c r="A23" s="403"/>
      <c r="B23" s="466"/>
      <c r="C23" s="95" t="s">
        <v>58</v>
      </c>
      <c r="D23" s="411"/>
      <c r="E23" s="332">
        <v>8726</v>
      </c>
      <c r="F23" s="332">
        <v>8710</v>
      </c>
      <c r="G23" s="332">
        <v>8839</v>
      </c>
      <c r="H23" s="332">
        <v>8923</v>
      </c>
      <c r="I23" s="332">
        <v>9088</v>
      </c>
      <c r="J23" s="332">
        <v>9124</v>
      </c>
      <c r="K23" s="746">
        <v>274.77826516065397</v>
      </c>
      <c r="L23" s="455"/>
      <c r="M23" s="503"/>
      <c r="N23" s="403"/>
      <c r="AD23" s="730" t="str">
        <f t="shared" si="1"/>
        <v>Viana do Castelo</v>
      </c>
      <c r="AE23" s="734">
        <f t="shared" si="2"/>
        <v>221.563148450245</v>
      </c>
      <c r="AF23" s="734">
        <f t="shared" si="3"/>
        <v>258.07425416573199</v>
      </c>
      <c r="AG23" s="734">
        <f t="shared" si="4"/>
        <v>119.45</v>
      </c>
      <c r="AH23" s="734">
        <f t="shared" si="0"/>
        <v>114.56351786046601</v>
      </c>
      <c r="AI23" s="733"/>
      <c r="AJ23" s="733"/>
      <c r="AK23" s="733"/>
      <c r="AL23" s="733"/>
      <c r="AM23" s="730" t="str">
        <f t="shared" si="5"/>
        <v>Viana do Castelo</v>
      </c>
      <c r="AN23" s="735">
        <f t="shared" si="6"/>
        <v>119.45</v>
      </c>
      <c r="AO23" s="735">
        <f t="shared" si="6"/>
        <v>114.56351786046601</v>
      </c>
    </row>
    <row r="24" spans="1:41" x14ac:dyDescent="0.2">
      <c r="A24" s="403"/>
      <c r="B24" s="466"/>
      <c r="C24" s="95" t="s">
        <v>65</v>
      </c>
      <c r="D24" s="411"/>
      <c r="E24" s="332">
        <v>1230</v>
      </c>
      <c r="F24" s="332">
        <v>1223</v>
      </c>
      <c r="G24" s="332">
        <v>1256</v>
      </c>
      <c r="H24" s="332">
        <v>1237</v>
      </c>
      <c r="I24" s="332">
        <v>1231</v>
      </c>
      <c r="J24" s="332">
        <v>1227</v>
      </c>
      <c r="K24" s="746">
        <v>221.563148450245</v>
      </c>
      <c r="L24" s="455"/>
      <c r="M24" s="503"/>
      <c r="N24" s="403"/>
      <c r="AD24" s="730" t="str">
        <f t="shared" si="1"/>
        <v>Vila Real</v>
      </c>
      <c r="AE24" s="734">
        <f t="shared" si="2"/>
        <v>241.09257896563699</v>
      </c>
      <c r="AF24" s="734">
        <f t="shared" si="3"/>
        <v>258.07425416573199</v>
      </c>
      <c r="AG24" s="734">
        <f t="shared" si="4"/>
        <v>121.11</v>
      </c>
      <c r="AH24" s="734">
        <f t="shared" si="0"/>
        <v>114.56351786046601</v>
      </c>
      <c r="AI24" s="733"/>
      <c r="AJ24" s="733"/>
      <c r="AK24" s="733"/>
      <c r="AL24" s="733"/>
      <c r="AM24" s="730" t="str">
        <f t="shared" si="5"/>
        <v>Vila Real</v>
      </c>
      <c r="AN24" s="735">
        <f t="shared" si="6"/>
        <v>121.11</v>
      </c>
      <c r="AO24" s="735">
        <f t="shared" si="6"/>
        <v>114.56351786046601</v>
      </c>
    </row>
    <row r="25" spans="1:41" x14ac:dyDescent="0.2">
      <c r="A25" s="403"/>
      <c r="B25" s="466"/>
      <c r="C25" s="95" t="s">
        <v>67</v>
      </c>
      <c r="D25" s="411"/>
      <c r="E25" s="332">
        <v>2839</v>
      </c>
      <c r="F25" s="332">
        <v>2874</v>
      </c>
      <c r="G25" s="332">
        <v>2927</v>
      </c>
      <c r="H25" s="332">
        <v>2888</v>
      </c>
      <c r="I25" s="332">
        <v>2869</v>
      </c>
      <c r="J25" s="332">
        <v>2882</v>
      </c>
      <c r="K25" s="746">
        <v>241.09257896563699</v>
      </c>
      <c r="L25" s="455"/>
      <c r="M25" s="503"/>
      <c r="N25" s="403"/>
      <c r="AD25" s="730" t="str">
        <f t="shared" si="1"/>
        <v>Viseu</v>
      </c>
      <c r="AE25" s="734">
        <f t="shared" si="2"/>
        <v>252.04631851649901</v>
      </c>
      <c r="AF25" s="734">
        <f t="shared" si="3"/>
        <v>258.07425416573199</v>
      </c>
      <c r="AG25" s="734">
        <f t="shared" si="4"/>
        <v>119.04</v>
      </c>
      <c r="AH25" s="734">
        <f t="shared" si="0"/>
        <v>114.56351786046601</v>
      </c>
      <c r="AI25" s="733"/>
      <c r="AJ25" s="733"/>
      <c r="AK25" s="733"/>
      <c r="AL25" s="733"/>
      <c r="AM25" s="730" t="str">
        <f t="shared" si="5"/>
        <v>Viseu</v>
      </c>
      <c r="AN25" s="735">
        <f t="shared" si="6"/>
        <v>119.04</v>
      </c>
      <c r="AO25" s="735">
        <f t="shared" si="6"/>
        <v>114.56351786046601</v>
      </c>
    </row>
    <row r="26" spans="1:41" x14ac:dyDescent="0.2">
      <c r="A26" s="403"/>
      <c r="B26" s="466"/>
      <c r="C26" s="95" t="s">
        <v>77</v>
      </c>
      <c r="D26" s="411"/>
      <c r="E26" s="332">
        <v>3627</v>
      </c>
      <c r="F26" s="332">
        <v>3655</v>
      </c>
      <c r="G26" s="332">
        <v>3671</v>
      </c>
      <c r="H26" s="332">
        <v>3643</v>
      </c>
      <c r="I26" s="332">
        <v>3656</v>
      </c>
      <c r="J26" s="332">
        <v>3671</v>
      </c>
      <c r="K26" s="746">
        <v>252.04631851649901</v>
      </c>
      <c r="L26" s="455"/>
      <c r="M26" s="503"/>
      <c r="N26" s="403"/>
      <c r="AD26" s="730" t="str">
        <f t="shared" si="1"/>
        <v>Açores</v>
      </c>
      <c r="AE26" s="734">
        <f t="shared" si="2"/>
        <v>279.77342065642898</v>
      </c>
      <c r="AF26" s="734">
        <f t="shared" si="3"/>
        <v>258.07425416573199</v>
      </c>
      <c r="AG26" s="734">
        <f t="shared" si="4"/>
        <v>85.14</v>
      </c>
      <c r="AH26" s="734">
        <f t="shared" si="0"/>
        <v>114.56351786046601</v>
      </c>
      <c r="AI26" s="733"/>
      <c r="AJ26" s="733"/>
      <c r="AK26" s="733"/>
      <c r="AL26" s="733"/>
      <c r="AM26" s="730" t="str">
        <f t="shared" si="5"/>
        <v>Açores</v>
      </c>
      <c r="AN26" s="735">
        <f t="shared" si="6"/>
        <v>85.14</v>
      </c>
      <c r="AO26" s="735">
        <f t="shared" si="6"/>
        <v>114.56351786046601</v>
      </c>
    </row>
    <row r="27" spans="1:41" x14ac:dyDescent="0.2">
      <c r="A27" s="403"/>
      <c r="B27" s="466"/>
      <c r="C27" s="95" t="s">
        <v>130</v>
      </c>
      <c r="D27" s="411"/>
      <c r="E27" s="332">
        <v>6497</v>
      </c>
      <c r="F27" s="332">
        <v>6553</v>
      </c>
      <c r="G27" s="332">
        <v>6641</v>
      </c>
      <c r="H27" s="332">
        <v>6595</v>
      </c>
      <c r="I27" s="332">
        <v>6651</v>
      </c>
      <c r="J27" s="332">
        <v>6645</v>
      </c>
      <c r="K27" s="746">
        <v>279.77342065642898</v>
      </c>
      <c r="L27" s="455"/>
      <c r="M27" s="503"/>
      <c r="N27" s="403"/>
      <c r="AD27" s="730" t="str">
        <f>+C28</f>
        <v>Madeira</v>
      </c>
      <c r="AE27" s="734">
        <f>+K28</f>
        <v>252.82475143903699</v>
      </c>
      <c r="AF27" s="734">
        <f t="shared" si="3"/>
        <v>258.07425416573199</v>
      </c>
      <c r="AG27" s="734">
        <f>+K65</f>
        <v>107.87</v>
      </c>
      <c r="AH27" s="734">
        <f t="shared" si="0"/>
        <v>114.56351786046601</v>
      </c>
      <c r="AI27" s="733"/>
      <c r="AJ27" s="733"/>
      <c r="AK27" s="733"/>
      <c r="AL27" s="733"/>
      <c r="AM27" s="730" t="str">
        <f t="shared" si="5"/>
        <v>Madeira</v>
      </c>
      <c r="AN27" s="735">
        <f t="shared" si="6"/>
        <v>107.87</v>
      </c>
      <c r="AO27" s="735">
        <f t="shared" si="6"/>
        <v>114.56351786046601</v>
      </c>
    </row>
    <row r="28" spans="1:41" x14ac:dyDescent="0.2">
      <c r="A28" s="403"/>
      <c r="B28" s="466"/>
      <c r="C28" s="95" t="s">
        <v>131</v>
      </c>
      <c r="D28" s="411"/>
      <c r="E28" s="332">
        <v>1729</v>
      </c>
      <c r="F28" s="332">
        <v>1729</v>
      </c>
      <c r="G28" s="332">
        <v>1793</v>
      </c>
      <c r="H28" s="332">
        <v>1836</v>
      </c>
      <c r="I28" s="332">
        <v>1878</v>
      </c>
      <c r="J28" s="332">
        <v>1931</v>
      </c>
      <c r="K28" s="746">
        <v>252.82475143903699</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659" t="s">
        <v>595</v>
      </c>
      <c r="H30" s="1659"/>
      <c r="I30" s="1659"/>
      <c r="J30" s="1659"/>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654" t="s">
        <v>305</v>
      </c>
      <c r="D41" s="1655"/>
      <c r="E41" s="1655"/>
      <c r="F41" s="1655"/>
      <c r="G41" s="1655"/>
      <c r="H41" s="1655"/>
      <c r="I41" s="1655"/>
      <c r="J41" s="1655"/>
      <c r="K41" s="1655"/>
      <c r="L41" s="1656"/>
      <c r="M41" s="523"/>
      <c r="N41" s="403"/>
      <c r="AK41" s="430"/>
      <c r="AL41" s="430"/>
      <c r="AM41" s="430"/>
      <c r="AN41" s="430"/>
      <c r="AO41" s="430"/>
    </row>
    <row r="42" spans="1:41" s="403" customFormat="1" ht="6.75" customHeight="1" x14ac:dyDescent="0.2">
      <c r="B42" s="466"/>
      <c r="C42" s="1541" t="s">
        <v>133</v>
      </c>
      <c r="D42" s="1541"/>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541"/>
      <c r="D43" s="1541"/>
      <c r="E43" s="1214">
        <v>2017</v>
      </c>
      <c r="F43" s="1661">
        <v>2018</v>
      </c>
      <c r="G43" s="1662"/>
      <c r="H43" s="1662"/>
      <c r="I43" s="1662"/>
      <c r="J43" s="1662"/>
      <c r="K43" s="1657" t="str">
        <f xml:space="preserve"> CONCATENATE("valor médio de ",J7,F6)</f>
        <v>valor médio de mai.2018</v>
      </c>
      <c r="L43" s="421"/>
      <c r="M43" s="413"/>
      <c r="N43" s="403"/>
      <c r="AK43" s="430"/>
      <c r="AL43" s="430"/>
      <c r="AM43" s="430"/>
      <c r="AN43" s="430"/>
      <c r="AO43" s="430"/>
    </row>
    <row r="44" spans="1:41" ht="15" customHeight="1" x14ac:dyDescent="0.2">
      <c r="A44" s="403"/>
      <c r="B44" s="466"/>
      <c r="C44" s="418"/>
      <c r="D44" s="418"/>
      <c r="E44" s="741" t="str">
        <f t="shared" ref="E44:J44" si="7">+E7</f>
        <v>dez.</v>
      </c>
      <c r="F44" s="741" t="str">
        <f t="shared" si="7"/>
        <v>jan.</v>
      </c>
      <c r="G44" s="741" t="str">
        <f t="shared" si="7"/>
        <v>fev.</v>
      </c>
      <c r="H44" s="741" t="str">
        <f t="shared" si="7"/>
        <v>mar.</v>
      </c>
      <c r="I44" s="741" t="str">
        <f t="shared" si="7"/>
        <v>abr.</v>
      </c>
      <c r="J44" s="741" t="str">
        <f t="shared" si="7"/>
        <v>mai.</v>
      </c>
      <c r="K44" s="1658"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218223</v>
      </c>
      <c r="F45" s="380">
        <v>218685</v>
      </c>
      <c r="G45" s="380">
        <v>221030</v>
      </c>
      <c r="H45" s="380">
        <v>221793</v>
      </c>
      <c r="I45" s="380">
        <v>223819</v>
      </c>
      <c r="J45" s="380">
        <v>224513</v>
      </c>
      <c r="K45" s="763">
        <v>114.56351786046601</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v>10017</v>
      </c>
      <c r="F46" s="332">
        <v>10144</v>
      </c>
      <c r="G46" s="332">
        <v>10300</v>
      </c>
      <c r="H46" s="332">
        <v>10464</v>
      </c>
      <c r="I46" s="332">
        <v>10503</v>
      </c>
      <c r="J46" s="332">
        <v>10546</v>
      </c>
      <c r="K46" s="747">
        <v>123</v>
      </c>
      <c r="L46" s="335"/>
      <c r="M46" s="523"/>
      <c r="N46" s="403"/>
      <c r="AK46" s="430"/>
      <c r="AL46" s="430"/>
      <c r="AM46" s="430"/>
      <c r="AN46" s="430"/>
      <c r="AO46" s="430"/>
    </row>
    <row r="47" spans="1:41" ht="11.65" customHeight="1" x14ac:dyDescent="0.2">
      <c r="A47" s="403"/>
      <c r="B47" s="466"/>
      <c r="C47" s="95" t="s">
        <v>55</v>
      </c>
      <c r="D47" s="411"/>
      <c r="E47" s="332">
        <v>4609</v>
      </c>
      <c r="F47" s="332">
        <v>4597</v>
      </c>
      <c r="G47" s="332">
        <v>4663</v>
      </c>
      <c r="H47" s="332">
        <v>4750</v>
      </c>
      <c r="I47" s="332">
        <v>4795</v>
      </c>
      <c r="J47" s="332">
        <v>4830</v>
      </c>
      <c r="K47" s="747">
        <v>114.71</v>
      </c>
      <c r="L47" s="335"/>
      <c r="M47" s="523"/>
      <c r="N47" s="403"/>
      <c r="AK47" s="430"/>
      <c r="AL47" s="430"/>
      <c r="AM47" s="430"/>
      <c r="AN47" s="430"/>
      <c r="AO47" s="430"/>
    </row>
    <row r="48" spans="1:41" ht="11.65" customHeight="1" x14ac:dyDescent="0.2">
      <c r="A48" s="403"/>
      <c r="B48" s="466"/>
      <c r="C48" s="95" t="s">
        <v>64</v>
      </c>
      <c r="D48" s="411"/>
      <c r="E48" s="332">
        <v>6245</v>
      </c>
      <c r="F48" s="332">
        <v>6320</v>
      </c>
      <c r="G48" s="332">
        <v>6452</v>
      </c>
      <c r="H48" s="332">
        <v>6533</v>
      </c>
      <c r="I48" s="332">
        <v>6652</v>
      </c>
      <c r="J48" s="332">
        <v>6729</v>
      </c>
      <c r="K48" s="747">
        <v>120.18</v>
      </c>
      <c r="L48" s="335"/>
      <c r="M48" s="523"/>
      <c r="N48" s="403"/>
      <c r="AK48" s="430"/>
      <c r="AL48" s="430"/>
      <c r="AM48" s="430"/>
      <c r="AN48" s="430"/>
      <c r="AO48" s="430"/>
    </row>
    <row r="49" spans="1:41" ht="11.65" customHeight="1" x14ac:dyDescent="0.2">
      <c r="A49" s="403"/>
      <c r="B49" s="466"/>
      <c r="C49" s="95" t="s">
        <v>66</v>
      </c>
      <c r="D49" s="411"/>
      <c r="E49" s="332">
        <v>2167</v>
      </c>
      <c r="F49" s="332">
        <v>2177</v>
      </c>
      <c r="G49" s="332">
        <v>2225</v>
      </c>
      <c r="H49" s="332">
        <v>2215</v>
      </c>
      <c r="I49" s="332">
        <v>2260</v>
      </c>
      <c r="J49" s="332">
        <v>2339</v>
      </c>
      <c r="K49" s="747">
        <v>120.88</v>
      </c>
      <c r="L49" s="680"/>
      <c r="M49" s="403"/>
      <c r="N49" s="403"/>
      <c r="AK49" s="430"/>
      <c r="AL49" s="430"/>
      <c r="AM49" s="430"/>
      <c r="AN49" s="430"/>
      <c r="AO49" s="430"/>
    </row>
    <row r="50" spans="1:41" ht="11.65" customHeight="1" x14ac:dyDescent="0.2">
      <c r="A50" s="403"/>
      <c r="B50" s="466"/>
      <c r="C50" s="95" t="s">
        <v>75</v>
      </c>
      <c r="D50" s="411"/>
      <c r="E50" s="332">
        <v>3668</v>
      </c>
      <c r="F50" s="332">
        <v>3652</v>
      </c>
      <c r="G50" s="332">
        <v>3703</v>
      </c>
      <c r="H50" s="332">
        <v>3699</v>
      </c>
      <c r="I50" s="332">
        <v>3711</v>
      </c>
      <c r="J50" s="332">
        <v>3632</v>
      </c>
      <c r="K50" s="747">
        <v>115.3</v>
      </c>
      <c r="L50" s="680"/>
      <c r="M50" s="403"/>
      <c r="N50" s="403"/>
      <c r="AK50" s="430"/>
      <c r="AL50" s="430"/>
      <c r="AM50" s="430"/>
      <c r="AN50" s="430"/>
      <c r="AO50" s="430"/>
    </row>
    <row r="51" spans="1:41" ht="11.65" customHeight="1" x14ac:dyDescent="0.2">
      <c r="A51" s="403"/>
      <c r="B51" s="466"/>
      <c r="C51" s="95" t="s">
        <v>61</v>
      </c>
      <c r="D51" s="411"/>
      <c r="E51" s="332">
        <v>6398</v>
      </c>
      <c r="F51" s="332">
        <v>6504</v>
      </c>
      <c r="G51" s="332">
        <v>6606</v>
      </c>
      <c r="H51" s="332">
        <v>6544</v>
      </c>
      <c r="I51" s="332">
        <v>6556</v>
      </c>
      <c r="J51" s="332">
        <v>6507</v>
      </c>
      <c r="K51" s="747">
        <v>126.56</v>
      </c>
      <c r="L51" s="680"/>
      <c r="M51" s="403"/>
      <c r="N51" s="403"/>
      <c r="AK51" s="430"/>
      <c r="AL51" s="430"/>
      <c r="AM51" s="430"/>
      <c r="AN51" s="430"/>
      <c r="AO51" s="430"/>
    </row>
    <row r="52" spans="1:41" ht="11.65" customHeight="1" x14ac:dyDescent="0.2">
      <c r="A52" s="403"/>
      <c r="B52" s="466"/>
      <c r="C52" s="95" t="s">
        <v>56</v>
      </c>
      <c r="D52" s="411"/>
      <c r="E52" s="332">
        <v>3413</v>
      </c>
      <c r="F52" s="332">
        <v>3399</v>
      </c>
      <c r="G52" s="332">
        <v>3399</v>
      </c>
      <c r="H52" s="332">
        <v>3409</v>
      </c>
      <c r="I52" s="332">
        <v>3475</v>
      </c>
      <c r="J52" s="332">
        <v>3485</v>
      </c>
      <c r="K52" s="747">
        <v>109.55</v>
      </c>
      <c r="L52" s="680"/>
      <c r="M52" s="403"/>
      <c r="N52" s="403"/>
    </row>
    <row r="53" spans="1:41" ht="11.65" customHeight="1" x14ac:dyDescent="0.2">
      <c r="A53" s="403"/>
      <c r="B53" s="466"/>
      <c r="C53" s="95" t="s">
        <v>74</v>
      </c>
      <c r="D53" s="411"/>
      <c r="E53" s="332">
        <v>5411</v>
      </c>
      <c r="F53" s="332">
        <v>5476</v>
      </c>
      <c r="G53" s="332">
        <v>5523</v>
      </c>
      <c r="H53" s="332">
        <v>5523</v>
      </c>
      <c r="I53" s="332">
        <v>5679</v>
      </c>
      <c r="J53" s="332">
        <v>5823</v>
      </c>
      <c r="K53" s="747">
        <v>120.99</v>
      </c>
      <c r="L53" s="680"/>
      <c r="M53" s="403"/>
      <c r="N53" s="403"/>
    </row>
    <row r="54" spans="1:41" ht="11.65" customHeight="1" x14ac:dyDescent="0.2">
      <c r="A54" s="403"/>
      <c r="B54" s="466"/>
      <c r="C54" s="95" t="s">
        <v>76</v>
      </c>
      <c r="D54" s="411"/>
      <c r="E54" s="332">
        <v>2960</v>
      </c>
      <c r="F54" s="332">
        <v>2942</v>
      </c>
      <c r="G54" s="332">
        <v>2886</v>
      </c>
      <c r="H54" s="332">
        <v>2973</v>
      </c>
      <c r="I54" s="332">
        <v>3037</v>
      </c>
      <c r="J54" s="332">
        <v>2960</v>
      </c>
      <c r="K54" s="747">
        <v>117</v>
      </c>
      <c r="L54" s="680"/>
      <c r="M54" s="403"/>
      <c r="N54" s="403"/>
    </row>
    <row r="55" spans="1:41" ht="11.65" customHeight="1" x14ac:dyDescent="0.2">
      <c r="A55" s="403"/>
      <c r="B55" s="466"/>
      <c r="C55" s="95" t="s">
        <v>60</v>
      </c>
      <c r="D55" s="411"/>
      <c r="E55" s="332">
        <v>4177</v>
      </c>
      <c r="F55" s="332">
        <v>4165</v>
      </c>
      <c r="G55" s="332">
        <v>4248</v>
      </c>
      <c r="H55" s="332">
        <v>4237</v>
      </c>
      <c r="I55" s="332">
        <v>4219</v>
      </c>
      <c r="J55" s="332">
        <v>4207</v>
      </c>
      <c r="K55" s="747">
        <v>119.29</v>
      </c>
      <c r="L55" s="680"/>
      <c r="M55" s="403"/>
      <c r="N55" s="403"/>
    </row>
    <row r="56" spans="1:41" ht="11.65" customHeight="1" x14ac:dyDescent="0.2">
      <c r="A56" s="403"/>
      <c r="B56" s="466"/>
      <c r="C56" s="95" t="s">
        <v>59</v>
      </c>
      <c r="D56" s="411"/>
      <c r="E56" s="332">
        <v>38486</v>
      </c>
      <c r="F56" s="332">
        <v>38483</v>
      </c>
      <c r="G56" s="332">
        <v>39104</v>
      </c>
      <c r="H56" s="332">
        <v>39297</v>
      </c>
      <c r="I56" s="332">
        <v>39825</v>
      </c>
      <c r="J56" s="332">
        <v>40193</v>
      </c>
      <c r="K56" s="747">
        <v>117.72</v>
      </c>
      <c r="L56" s="680"/>
      <c r="M56" s="403"/>
      <c r="N56" s="403"/>
    </row>
    <row r="57" spans="1:41" ht="11.65" customHeight="1" x14ac:dyDescent="0.2">
      <c r="A57" s="403"/>
      <c r="B57" s="466"/>
      <c r="C57" s="95" t="s">
        <v>57</v>
      </c>
      <c r="D57" s="411"/>
      <c r="E57" s="332">
        <v>3345</v>
      </c>
      <c r="F57" s="332">
        <v>3312</v>
      </c>
      <c r="G57" s="332">
        <v>3336</v>
      </c>
      <c r="H57" s="332">
        <v>3362</v>
      </c>
      <c r="I57" s="332">
        <v>3424</v>
      </c>
      <c r="J57" s="332">
        <v>3312</v>
      </c>
      <c r="K57" s="747">
        <v>118.05</v>
      </c>
      <c r="L57" s="680"/>
      <c r="M57" s="403"/>
      <c r="N57" s="403"/>
    </row>
    <row r="58" spans="1:41" ht="11.65" customHeight="1" x14ac:dyDescent="0.2">
      <c r="A58" s="403"/>
      <c r="B58" s="466"/>
      <c r="C58" s="95" t="s">
        <v>63</v>
      </c>
      <c r="D58" s="411"/>
      <c r="E58" s="332">
        <v>64435</v>
      </c>
      <c r="F58" s="332">
        <v>64496</v>
      </c>
      <c r="G58" s="332">
        <v>64583</v>
      </c>
      <c r="H58" s="332">
        <v>64577</v>
      </c>
      <c r="I58" s="332">
        <v>64914</v>
      </c>
      <c r="J58" s="332">
        <v>64837</v>
      </c>
      <c r="K58" s="747">
        <v>115.67</v>
      </c>
      <c r="L58" s="680"/>
      <c r="M58" s="403"/>
      <c r="N58" s="403"/>
    </row>
    <row r="59" spans="1:41" ht="11.65" customHeight="1" x14ac:dyDescent="0.2">
      <c r="A59" s="403"/>
      <c r="B59" s="466"/>
      <c r="C59" s="95" t="s">
        <v>79</v>
      </c>
      <c r="D59" s="411"/>
      <c r="E59" s="332">
        <v>5616</v>
      </c>
      <c r="F59" s="332">
        <v>5614</v>
      </c>
      <c r="G59" s="332">
        <v>5646</v>
      </c>
      <c r="H59" s="332">
        <v>5700</v>
      </c>
      <c r="I59" s="332">
        <v>5690</v>
      </c>
      <c r="J59" s="332">
        <v>5689</v>
      </c>
      <c r="K59" s="747">
        <v>114.85</v>
      </c>
      <c r="L59" s="680"/>
      <c r="M59" s="403"/>
      <c r="N59" s="403"/>
    </row>
    <row r="60" spans="1:41" ht="11.65" customHeight="1" x14ac:dyDescent="0.2">
      <c r="A60" s="403"/>
      <c r="B60" s="466"/>
      <c r="C60" s="95" t="s">
        <v>58</v>
      </c>
      <c r="D60" s="411"/>
      <c r="E60" s="332">
        <v>19224</v>
      </c>
      <c r="F60" s="332">
        <v>19275</v>
      </c>
      <c r="G60" s="332">
        <v>19719</v>
      </c>
      <c r="H60" s="332">
        <v>20013</v>
      </c>
      <c r="I60" s="332">
        <v>20374</v>
      </c>
      <c r="J60" s="332">
        <v>20556</v>
      </c>
      <c r="K60" s="747">
        <v>119.25</v>
      </c>
      <c r="L60" s="680"/>
      <c r="M60" s="403"/>
      <c r="N60" s="403"/>
    </row>
    <row r="61" spans="1:41" ht="11.65" customHeight="1" x14ac:dyDescent="0.2">
      <c r="A61" s="403"/>
      <c r="B61" s="466"/>
      <c r="C61" s="95" t="s">
        <v>65</v>
      </c>
      <c r="D61" s="411"/>
      <c r="E61" s="332">
        <v>2255</v>
      </c>
      <c r="F61" s="332">
        <v>2229</v>
      </c>
      <c r="G61" s="332">
        <v>2261</v>
      </c>
      <c r="H61" s="332">
        <v>2220</v>
      </c>
      <c r="I61" s="332">
        <v>2239</v>
      </c>
      <c r="J61" s="332">
        <v>2244</v>
      </c>
      <c r="K61" s="747">
        <v>119.45</v>
      </c>
      <c r="L61" s="680"/>
      <c r="M61" s="403"/>
      <c r="N61" s="403"/>
    </row>
    <row r="62" spans="1:41" ht="11.65" customHeight="1" x14ac:dyDescent="0.2">
      <c r="A62" s="403"/>
      <c r="B62" s="466"/>
      <c r="C62" s="95" t="s">
        <v>67</v>
      </c>
      <c r="D62" s="411"/>
      <c r="E62" s="332">
        <v>5601</v>
      </c>
      <c r="F62" s="332">
        <v>5665</v>
      </c>
      <c r="G62" s="332">
        <v>5738</v>
      </c>
      <c r="H62" s="332">
        <v>5628</v>
      </c>
      <c r="I62" s="332">
        <v>5602</v>
      </c>
      <c r="J62" s="332">
        <v>5625</v>
      </c>
      <c r="K62" s="747">
        <v>121.11</v>
      </c>
      <c r="L62" s="680"/>
      <c r="M62" s="403"/>
      <c r="N62" s="403"/>
      <c r="P62" s="460"/>
    </row>
    <row r="63" spans="1:41" ht="11.65" customHeight="1" x14ac:dyDescent="0.2">
      <c r="A63" s="403"/>
      <c r="B63" s="466"/>
      <c r="C63" s="95" t="s">
        <v>77</v>
      </c>
      <c r="D63" s="411"/>
      <c r="E63" s="332">
        <v>7668</v>
      </c>
      <c r="F63" s="332">
        <v>7674</v>
      </c>
      <c r="G63" s="332">
        <v>7708</v>
      </c>
      <c r="H63" s="332">
        <v>7640</v>
      </c>
      <c r="I63" s="332">
        <v>7689</v>
      </c>
      <c r="J63" s="332">
        <v>7705</v>
      </c>
      <c r="K63" s="747">
        <v>119.04</v>
      </c>
      <c r="L63" s="680"/>
      <c r="M63" s="403"/>
      <c r="N63" s="403"/>
    </row>
    <row r="64" spans="1:41" ht="11.25" customHeight="1" x14ac:dyDescent="0.2">
      <c r="A64" s="403"/>
      <c r="B64" s="466"/>
      <c r="C64" s="95" t="s">
        <v>130</v>
      </c>
      <c r="D64" s="411"/>
      <c r="E64" s="332">
        <v>18619</v>
      </c>
      <c r="F64" s="332">
        <v>18640</v>
      </c>
      <c r="G64" s="332">
        <v>18863</v>
      </c>
      <c r="H64" s="332">
        <v>18806</v>
      </c>
      <c r="I64" s="332">
        <v>18844</v>
      </c>
      <c r="J64" s="332">
        <v>18851</v>
      </c>
      <c r="K64" s="747">
        <v>85.14</v>
      </c>
      <c r="L64" s="680"/>
      <c r="M64" s="403"/>
      <c r="N64" s="403"/>
    </row>
    <row r="65" spans="1:15" ht="11.65" customHeight="1" x14ac:dyDescent="0.2">
      <c r="A65" s="403"/>
      <c r="B65" s="466"/>
      <c r="C65" s="95" t="s">
        <v>131</v>
      </c>
      <c r="D65" s="411"/>
      <c r="E65" s="332">
        <v>3913</v>
      </c>
      <c r="F65" s="332">
        <v>3926</v>
      </c>
      <c r="G65" s="332">
        <v>4067</v>
      </c>
      <c r="H65" s="332">
        <v>4203</v>
      </c>
      <c r="I65" s="332">
        <v>4331</v>
      </c>
      <c r="J65" s="332">
        <v>4443</v>
      </c>
      <c r="K65" s="747">
        <v>107.87</v>
      </c>
      <c r="L65" s="680"/>
      <c r="M65" s="403"/>
      <c r="N65" s="403"/>
    </row>
    <row r="66" spans="1:15" s="683" customFormat="1" ht="7.5" customHeight="1" x14ac:dyDescent="0.15">
      <c r="A66" s="681"/>
      <c r="B66" s="682"/>
      <c r="C66" s="1660" t="str">
        <f>CONCATENATE("notas: dados sujeitos a atualizações"".")</f>
        <v>notas: dados sujeitos a atualizações".</v>
      </c>
      <c r="D66" s="1660"/>
      <c r="E66" s="1660"/>
      <c r="F66" s="1660"/>
      <c r="G66" s="1660"/>
      <c r="H66" s="1660"/>
      <c r="I66" s="1660"/>
      <c r="J66" s="1660"/>
      <c r="K66" s="1660"/>
      <c r="L66" s="1660"/>
      <c r="M66" s="1081"/>
      <c r="N66" s="1081"/>
      <c r="O66" s="1081"/>
    </row>
    <row r="67" spans="1:15" ht="9" customHeight="1" x14ac:dyDescent="0.2">
      <c r="A67" s="403"/>
      <c r="B67" s="685"/>
      <c r="C67" s="686" t="s">
        <v>496</v>
      </c>
      <c r="D67" s="411"/>
      <c r="E67" s="684"/>
      <c r="F67" s="684"/>
      <c r="G67" s="684"/>
      <c r="H67" s="684"/>
      <c r="I67" s="687"/>
      <c r="J67" s="577"/>
      <c r="K67" s="577"/>
      <c r="L67" s="577"/>
      <c r="M67" s="523"/>
      <c r="N67" s="403"/>
    </row>
    <row r="68" spans="1:15" ht="13.5" customHeight="1" x14ac:dyDescent="0.2">
      <c r="A68" s="403"/>
      <c r="B68" s="682"/>
      <c r="C68" s="471" t="s">
        <v>422</v>
      </c>
      <c r="D68" s="411"/>
      <c r="E68" s="684"/>
      <c r="F68" s="684"/>
      <c r="G68" s="684"/>
      <c r="H68" s="684"/>
      <c r="I68" s="446" t="s">
        <v>134</v>
      </c>
      <c r="J68" s="577"/>
      <c r="K68" s="577"/>
      <c r="L68" s="577"/>
      <c r="M68" s="523"/>
      <c r="N68" s="403"/>
    </row>
    <row r="69" spans="1:15" ht="13.5" customHeight="1" x14ac:dyDescent="0.2">
      <c r="A69" s="403"/>
      <c r="B69" s="688">
        <v>18</v>
      </c>
      <c r="C69" s="1653">
        <v>43252</v>
      </c>
      <c r="D69" s="1653"/>
      <c r="E69" s="1653"/>
      <c r="F69" s="1653"/>
      <c r="G69" s="413"/>
      <c r="H69" s="413"/>
      <c r="I69" s="413"/>
      <c r="J69" s="413"/>
      <c r="K69" s="413"/>
      <c r="L69" s="413"/>
      <c r="M69" s="413"/>
      <c r="N69" s="413"/>
    </row>
  </sheetData>
  <mergeCells count="13">
    <mergeCell ref="L1:M1"/>
    <mergeCell ref="B2:D2"/>
    <mergeCell ref="C4:L4"/>
    <mergeCell ref="C5:D6"/>
    <mergeCell ref="K6:K7"/>
    <mergeCell ref="F6:J6"/>
    <mergeCell ref="C69:F69"/>
    <mergeCell ref="C41:L41"/>
    <mergeCell ref="C42:D43"/>
    <mergeCell ref="K43:K44"/>
    <mergeCell ref="G30:J30"/>
    <mergeCell ref="C66:L66"/>
    <mergeCell ref="F43:J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V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682" t="s">
        <v>329</v>
      </c>
      <c r="C1" s="1682"/>
      <c r="D1" s="1682"/>
      <c r="E1" s="405"/>
      <c r="F1" s="405"/>
      <c r="G1" s="405"/>
      <c r="H1" s="405"/>
      <c r="I1" s="405"/>
      <c r="J1" s="406"/>
      <c r="K1" s="690"/>
      <c r="L1" s="690"/>
      <c r="M1" s="690"/>
      <c r="N1" s="407"/>
      <c r="O1" s="403"/>
    </row>
    <row r="2" spans="1:15" ht="6" customHeight="1" x14ac:dyDescent="0.2">
      <c r="A2" s="403"/>
      <c r="B2" s="1683"/>
      <c r="C2" s="1683"/>
      <c r="D2" s="1683"/>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47" t="s">
        <v>73</v>
      </c>
      <c r="N3" s="414"/>
      <c r="O3" s="403"/>
    </row>
    <row r="4" spans="1:15" s="417" customFormat="1" ht="13.5" customHeight="1" thickBot="1" x14ac:dyDescent="0.25">
      <c r="A4" s="415"/>
      <c r="B4" s="416"/>
      <c r="C4" s="1684" t="s">
        <v>0</v>
      </c>
      <c r="D4" s="1685"/>
      <c r="E4" s="1685"/>
      <c r="F4" s="1685"/>
      <c r="G4" s="1685"/>
      <c r="H4" s="1685"/>
      <c r="I4" s="1685"/>
      <c r="J4" s="1685"/>
      <c r="K4" s="1685"/>
      <c r="L4" s="1685"/>
      <c r="M4" s="1686"/>
      <c r="N4" s="414"/>
      <c r="O4" s="403"/>
    </row>
    <row r="5" spans="1:15" ht="4.5" customHeight="1" x14ac:dyDescent="0.2">
      <c r="A5" s="403"/>
      <c r="B5" s="413"/>
      <c r="C5" s="1541" t="s">
        <v>78</v>
      </c>
      <c r="D5" s="1541"/>
      <c r="F5" s="847"/>
      <c r="G5" s="847"/>
      <c r="H5" s="847"/>
      <c r="I5" s="420"/>
      <c r="J5" s="420"/>
      <c r="K5" s="420"/>
      <c r="L5" s="420"/>
      <c r="M5" s="420"/>
      <c r="N5" s="414"/>
      <c r="O5" s="403"/>
    </row>
    <row r="6" spans="1:15" ht="12" customHeight="1" x14ac:dyDescent="0.2">
      <c r="A6" s="403"/>
      <c r="B6" s="413"/>
      <c r="C6" s="1541"/>
      <c r="D6" s="1541"/>
      <c r="E6" s="1543">
        <v>2017</v>
      </c>
      <c r="F6" s="1543"/>
      <c r="G6" s="1543"/>
      <c r="H6" s="1543"/>
      <c r="I6" s="1543">
        <v>2018</v>
      </c>
      <c r="J6" s="1543"/>
      <c r="K6" s="1543"/>
      <c r="L6" s="1543"/>
      <c r="M6" s="1543"/>
      <c r="N6" s="414"/>
      <c r="O6" s="403"/>
    </row>
    <row r="7" spans="1:15" s="417" customFormat="1" ht="12.75" customHeight="1" x14ac:dyDescent="0.2">
      <c r="A7" s="415"/>
      <c r="B7" s="416"/>
      <c r="C7" s="422"/>
      <c r="D7" s="422"/>
      <c r="E7" s="833" t="s">
        <v>97</v>
      </c>
      <c r="F7" s="833" t="s">
        <v>96</v>
      </c>
      <c r="G7" s="748" t="s">
        <v>95</v>
      </c>
      <c r="H7" s="834" t="s">
        <v>94</v>
      </c>
      <c r="I7" s="833" t="s">
        <v>93</v>
      </c>
      <c r="J7" s="834" t="s">
        <v>104</v>
      </c>
      <c r="K7" s="834" t="s">
        <v>103</v>
      </c>
      <c r="L7" s="834" t="s">
        <v>102</v>
      </c>
      <c r="M7" s="834" t="s">
        <v>101</v>
      </c>
      <c r="N7" s="414"/>
      <c r="O7" s="403"/>
    </row>
    <row r="8" spans="1:15" s="426" customFormat="1" ht="12.75" customHeight="1" x14ac:dyDescent="0.2">
      <c r="A8" s="423"/>
      <c r="B8" s="424"/>
      <c r="C8" s="1674" t="s">
        <v>473</v>
      </c>
      <c r="D8" s="1674"/>
      <c r="E8" s="425"/>
      <c r="F8" s="425"/>
      <c r="G8" s="425"/>
      <c r="H8" s="425"/>
      <c r="I8" s="425"/>
      <c r="J8" s="425"/>
      <c r="K8" s="425"/>
      <c r="L8" s="425"/>
      <c r="M8" s="425"/>
      <c r="N8" s="414"/>
      <c r="O8" s="403"/>
    </row>
    <row r="9" spans="1:15" ht="11.25" customHeight="1" x14ac:dyDescent="0.2">
      <c r="A9" s="403"/>
      <c r="B9" s="1039"/>
      <c r="C9" s="1034" t="s">
        <v>135</v>
      </c>
      <c r="D9" s="1040"/>
      <c r="E9" s="1041">
        <v>232252</v>
      </c>
      <c r="F9" s="1041">
        <v>231618</v>
      </c>
      <c r="G9" s="1041">
        <v>231164</v>
      </c>
      <c r="H9" s="1041">
        <v>230324</v>
      </c>
      <c r="I9" s="1041">
        <v>179636</v>
      </c>
      <c r="J9" s="1041">
        <v>178625</v>
      </c>
      <c r="K9" s="1041">
        <v>177535</v>
      </c>
      <c r="L9" s="1041">
        <v>176361</v>
      </c>
      <c r="M9" s="1041">
        <v>175384</v>
      </c>
      <c r="N9" s="414"/>
      <c r="O9" s="403"/>
    </row>
    <row r="10" spans="1:15" ht="11.25" customHeight="1" x14ac:dyDescent="0.2">
      <c r="A10" s="403"/>
      <c r="B10" s="1039"/>
      <c r="C10" s="1034"/>
      <c r="D10" s="1042" t="s">
        <v>72</v>
      </c>
      <c r="E10" s="1043">
        <v>122964</v>
      </c>
      <c r="F10" s="1043">
        <v>122703</v>
      </c>
      <c r="G10" s="1043">
        <v>122539</v>
      </c>
      <c r="H10" s="1043">
        <v>122166</v>
      </c>
      <c r="I10" s="1043">
        <v>93737</v>
      </c>
      <c r="J10" s="1043">
        <v>93260</v>
      </c>
      <c r="K10" s="1043">
        <v>92665</v>
      </c>
      <c r="L10" s="1043">
        <v>92081</v>
      </c>
      <c r="M10" s="1043">
        <v>91617</v>
      </c>
      <c r="N10" s="414"/>
      <c r="O10" s="403"/>
    </row>
    <row r="11" spans="1:15" ht="11.25" customHeight="1" x14ac:dyDescent="0.2">
      <c r="A11" s="403"/>
      <c r="B11" s="1039"/>
      <c r="C11" s="1034"/>
      <c r="D11" s="1042" t="s">
        <v>71</v>
      </c>
      <c r="E11" s="1043">
        <v>109288</v>
      </c>
      <c r="F11" s="1043">
        <v>108915</v>
      </c>
      <c r="G11" s="1043">
        <v>108625</v>
      </c>
      <c r="H11" s="1043">
        <v>108158</v>
      </c>
      <c r="I11" s="1043">
        <v>85899</v>
      </c>
      <c r="J11" s="1043">
        <v>85365</v>
      </c>
      <c r="K11" s="1043">
        <v>84870</v>
      </c>
      <c r="L11" s="1043">
        <v>84280</v>
      </c>
      <c r="M11" s="1043">
        <v>83767</v>
      </c>
      <c r="N11" s="414"/>
      <c r="O11" s="403"/>
    </row>
    <row r="12" spans="1:15" ht="11.25" customHeight="1" x14ac:dyDescent="0.2">
      <c r="A12" s="403"/>
      <c r="B12" s="1039"/>
      <c r="C12" s="1034" t="s">
        <v>136</v>
      </c>
      <c r="D12" s="1040"/>
      <c r="E12" s="1041">
        <v>2035585</v>
      </c>
      <c r="F12" s="1041">
        <v>2036055</v>
      </c>
      <c r="G12" s="1041">
        <v>2037514</v>
      </c>
      <c r="H12" s="1041">
        <v>2038573</v>
      </c>
      <c r="I12" s="1041">
        <v>2037860</v>
      </c>
      <c r="J12" s="1041">
        <v>2036729</v>
      </c>
      <c r="K12" s="1041">
        <v>2033884</v>
      </c>
      <c r="L12" s="1041">
        <v>2033522</v>
      </c>
      <c r="M12" s="1041">
        <v>2033709</v>
      </c>
      <c r="N12" s="414"/>
      <c r="O12" s="403"/>
    </row>
    <row r="13" spans="1:15" ht="11.25" customHeight="1" x14ac:dyDescent="0.2">
      <c r="A13" s="403"/>
      <c r="B13" s="1039"/>
      <c r="C13" s="1034"/>
      <c r="D13" s="1042" t="s">
        <v>72</v>
      </c>
      <c r="E13" s="1043">
        <v>957904</v>
      </c>
      <c r="F13" s="1043">
        <v>957972</v>
      </c>
      <c r="G13" s="1043">
        <v>958342</v>
      </c>
      <c r="H13" s="1043">
        <v>958442</v>
      </c>
      <c r="I13" s="1043">
        <v>957869</v>
      </c>
      <c r="J13" s="1043">
        <v>957448</v>
      </c>
      <c r="K13" s="1043">
        <v>956237</v>
      </c>
      <c r="L13" s="1043">
        <v>956326</v>
      </c>
      <c r="M13" s="1043">
        <v>956703</v>
      </c>
      <c r="N13" s="414"/>
      <c r="O13" s="403"/>
    </row>
    <row r="14" spans="1:15" ht="11.25" customHeight="1" x14ac:dyDescent="0.2">
      <c r="A14" s="403"/>
      <c r="B14" s="1039"/>
      <c r="C14" s="1034"/>
      <c r="D14" s="1042" t="s">
        <v>71</v>
      </c>
      <c r="E14" s="1043">
        <v>1077681</v>
      </c>
      <c r="F14" s="1043">
        <v>1078083</v>
      </c>
      <c r="G14" s="1043">
        <v>1079172</v>
      </c>
      <c r="H14" s="1043">
        <v>1080131</v>
      </c>
      <c r="I14" s="1043">
        <v>1079991</v>
      </c>
      <c r="J14" s="1043">
        <v>1079281</v>
      </c>
      <c r="K14" s="1043">
        <v>1077647</v>
      </c>
      <c r="L14" s="1043">
        <v>1077196</v>
      </c>
      <c r="M14" s="1043">
        <v>1077006</v>
      </c>
      <c r="N14" s="414"/>
      <c r="O14" s="403"/>
    </row>
    <row r="15" spans="1:15" ht="11.25" customHeight="1" x14ac:dyDescent="0.2">
      <c r="A15" s="403"/>
      <c r="B15" s="1039"/>
      <c r="C15" s="1034" t="s">
        <v>137</v>
      </c>
      <c r="D15" s="1040"/>
      <c r="E15" s="1041">
        <v>712459</v>
      </c>
      <c r="F15" s="1041">
        <v>712788</v>
      </c>
      <c r="G15" s="1041">
        <v>714211</v>
      </c>
      <c r="H15" s="1041">
        <v>715121</v>
      </c>
      <c r="I15" s="1041">
        <v>715383</v>
      </c>
      <c r="J15" s="1041">
        <v>715111</v>
      </c>
      <c r="K15" s="1041">
        <v>712139</v>
      </c>
      <c r="L15" s="1041">
        <v>712174</v>
      </c>
      <c r="M15" s="1041">
        <v>712637</v>
      </c>
      <c r="N15" s="414"/>
      <c r="O15" s="403"/>
    </row>
    <row r="16" spans="1:15" ht="11.25" customHeight="1" x14ac:dyDescent="0.2">
      <c r="A16" s="403"/>
      <c r="B16" s="1039"/>
      <c r="C16" s="1034"/>
      <c r="D16" s="1042" t="s">
        <v>72</v>
      </c>
      <c r="E16" s="1043">
        <v>130656</v>
      </c>
      <c r="F16" s="1043">
        <v>130887</v>
      </c>
      <c r="G16" s="1043">
        <v>131463</v>
      </c>
      <c r="H16" s="1043">
        <v>131825</v>
      </c>
      <c r="I16" s="1043">
        <v>132011</v>
      </c>
      <c r="J16" s="1043">
        <v>131998</v>
      </c>
      <c r="K16" s="1043">
        <v>131011</v>
      </c>
      <c r="L16" s="1043">
        <v>131221</v>
      </c>
      <c r="M16" s="1043">
        <v>131465</v>
      </c>
      <c r="N16" s="414"/>
      <c r="O16" s="403"/>
    </row>
    <row r="17" spans="1:22" ht="11.25" customHeight="1" x14ac:dyDescent="0.2">
      <c r="A17" s="403"/>
      <c r="B17" s="1039"/>
      <c r="C17" s="1034"/>
      <c r="D17" s="1042" t="s">
        <v>71</v>
      </c>
      <c r="E17" s="1043">
        <v>581803</v>
      </c>
      <c r="F17" s="1043">
        <v>581901</v>
      </c>
      <c r="G17" s="1043">
        <v>582748</v>
      </c>
      <c r="H17" s="1043">
        <v>583296</v>
      </c>
      <c r="I17" s="1043">
        <v>583372</v>
      </c>
      <c r="J17" s="1043">
        <v>583113</v>
      </c>
      <c r="K17" s="1043">
        <v>581128</v>
      </c>
      <c r="L17" s="1043">
        <v>580953</v>
      </c>
      <c r="M17" s="1043">
        <v>581172</v>
      </c>
      <c r="N17" s="414"/>
      <c r="O17" s="403"/>
    </row>
    <row r="18" spans="1:22" ht="8.25" customHeight="1" x14ac:dyDescent="0.2">
      <c r="A18" s="403"/>
      <c r="B18" s="1039"/>
      <c r="C18" s="1687" t="s">
        <v>596</v>
      </c>
      <c r="D18" s="1687"/>
      <c r="E18" s="1687"/>
      <c r="F18" s="1687"/>
      <c r="G18" s="1687"/>
      <c r="H18" s="1687"/>
      <c r="I18" s="1687"/>
      <c r="J18" s="1687"/>
      <c r="K18" s="1687"/>
      <c r="L18" s="1687"/>
      <c r="M18" s="1687"/>
      <c r="N18" s="414"/>
      <c r="O18" s="88"/>
    </row>
    <row r="19" spans="1:22" ht="3.75" customHeight="1" thickBot="1" x14ac:dyDescent="0.25">
      <c r="A19" s="403"/>
      <c r="B19" s="413"/>
      <c r="C19" s="691"/>
      <c r="D19" s="691"/>
      <c r="E19" s="691"/>
      <c r="F19" s="691"/>
      <c r="G19" s="691"/>
      <c r="H19" s="691"/>
      <c r="I19" s="691"/>
      <c r="J19" s="691"/>
      <c r="K19" s="691"/>
      <c r="L19" s="691"/>
      <c r="M19" s="691"/>
      <c r="N19" s="414"/>
      <c r="O19" s="88"/>
    </row>
    <row r="20" spans="1:22" ht="15" customHeight="1" thickBot="1" x14ac:dyDescent="0.25">
      <c r="A20" s="403"/>
      <c r="B20" s="413"/>
      <c r="C20" s="1671" t="s">
        <v>469</v>
      </c>
      <c r="D20" s="1672"/>
      <c r="E20" s="1672"/>
      <c r="F20" s="1672"/>
      <c r="G20" s="1672"/>
      <c r="H20" s="1672"/>
      <c r="I20" s="1672"/>
      <c r="J20" s="1672"/>
      <c r="K20" s="1672"/>
      <c r="L20" s="1672"/>
      <c r="M20" s="1673"/>
      <c r="N20" s="414"/>
      <c r="O20" s="403"/>
    </row>
    <row r="21" spans="1:22" ht="9" customHeight="1" x14ac:dyDescent="0.2">
      <c r="A21" s="403"/>
      <c r="B21" s="413"/>
      <c r="C21" s="89" t="s">
        <v>78</v>
      </c>
      <c r="D21" s="411"/>
      <c r="E21" s="427"/>
      <c r="F21" s="427"/>
      <c r="G21" s="427"/>
      <c r="H21" s="427"/>
      <c r="I21" s="427"/>
      <c r="J21" s="427"/>
      <c r="K21" s="427"/>
      <c r="L21" s="427"/>
      <c r="M21" s="427"/>
      <c r="N21" s="414"/>
      <c r="O21" s="403"/>
    </row>
    <row r="22" spans="1:22" ht="12.75" customHeight="1" x14ac:dyDescent="0.2">
      <c r="A22" s="403"/>
      <c r="B22" s="413"/>
      <c r="C22" s="1674" t="s">
        <v>138</v>
      </c>
      <c r="D22" s="1674"/>
      <c r="E22" s="408"/>
      <c r="F22" s="425"/>
      <c r="G22" s="425"/>
      <c r="H22" s="425"/>
      <c r="I22" s="425"/>
      <c r="J22" s="425"/>
      <c r="K22" s="425"/>
      <c r="L22" s="425"/>
      <c r="M22" s="425"/>
      <c r="N22" s="414"/>
      <c r="O22" s="403"/>
    </row>
    <row r="23" spans="1:22" s="417" customFormat="1" ht="11.25" customHeight="1" x14ac:dyDescent="0.2">
      <c r="A23" s="415"/>
      <c r="B23" s="1044"/>
      <c r="C23" s="1028" t="s">
        <v>139</v>
      </c>
      <c r="D23" s="1045"/>
      <c r="E23" s="1031">
        <v>1112500</v>
      </c>
      <c r="F23" s="1031">
        <v>1118710</v>
      </c>
      <c r="G23" s="1031">
        <v>1123302</v>
      </c>
      <c r="H23" s="1031">
        <v>1117316</v>
      </c>
      <c r="I23" s="1031">
        <v>1071717</v>
      </c>
      <c r="J23" s="1031">
        <v>1076380</v>
      </c>
      <c r="K23" s="1031">
        <v>1079903</v>
      </c>
      <c r="L23" s="1031">
        <v>1081366</v>
      </c>
      <c r="M23" s="1031">
        <v>1081350</v>
      </c>
      <c r="N23" s="414"/>
      <c r="O23" s="415"/>
      <c r="Q23" s="408"/>
      <c r="R23" s="408"/>
      <c r="S23" s="408"/>
      <c r="T23" s="408"/>
      <c r="U23" s="408"/>
      <c r="V23" s="408"/>
    </row>
    <row r="24" spans="1:22" ht="11.25" customHeight="1" x14ac:dyDescent="0.2">
      <c r="A24" s="403"/>
      <c r="B24" s="1039"/>
      <c r="C24" s="1679" t="s">
        <v>344</v>
      </c>
      <c r="D24" s="1679"/>
      <c r="E24" s="1031">
        <v>89753</v>
      </c>
      <c r="F24" s="1031">
        <v>90584</v>
      </c>
      <c r="G24" s="1031">
        <v>91855</v>
      </c>
      <c r="H24" s="1031">
        <v>92623</v>
      </c>
      <c r="I24" s="1031">
        <v>89247</v>
      </c>
      <c r="J24" s="1031">
        <v>90180</v>
      </c>
      <c r="K24" s="1031">
        <v>90962</v>
      </c>
      <c r="L24" s="1031">
        <v>91451</v>
      </c>
      <c r="M24" s="1031">
        <v>91467</v>
      </c>
      <c r="N24" s="428"/>
      <c r="O24" s="403"/>
    </row>
    <row r="25" spans="1:22" ht="11.25" customHeight="1" x14ac:dyDescent="0.2">
      <c r="A25" s="403"/>
      <c r="B25" s="1039"/>
      <c r="C25" s="1681" t="s">
        <v>140</v>
      </c>
      <c r="D25" s="1681"/>
      <c r="E25" s="1031">
        <v>1931</v>
      </c>
      <c r="F25" s="1031">
        <v>623</v>
      </c>
      <c r="G25" s="1031">
        <v>1040</v>
      </c>
      <c r="H25" s="1031">
        <v>1707</v>
      </c>
      <c r="I25" s="1031">
        <v>4001</v>
      </c>
      <c r="J25" s="1031">
        <v>4809</v>
      </c>
      <c r="K25" s="1031">
        <v>6140</v>
      </c>
      <c r="L25" s="1031">
        <v>7915</v>
      </c>
      <c r="M25" s="1031">
        <v>8986</v>
      </c>
      <c r="N25" s="414"/>
      <c r="O25" s="430"/>
    </row>
    <row r="26" spans="1:22" ht="11.25" customHeight="1" x14ac:dyDescent="0.2">
      <c r="A26" s="403"/>
      <c r="B26" s="1039"/>
      <c r="C26" s="1679" t="s">
        <v>141</v>
      </c>
      <c r="D26" s="1679"/>
      <c r="E26" s="1122">
        <v>13342</v>
      </c>
      <c r="F26" s="1122" t="s">
        <v>597</v>
      </c>
      <c r="G26" s="1122" t="s">
        <v>597</v>
      </c>
      <c r="H26" s="1122" t="s">
        <v>597</v>
      </c>
      <c r="I26" s="1122" t="s">
        <v>597</v>
      </c>
      <c r="J26" s="1122" t="s">
        <v>597</v>
      </c>
      <c r="K26" s="1122" t="s">
        <v>597</v>
      </c>
      <c r="L26" s="1122" t="s">
        <v>597</v>
      </c>
      <c r="M26" s="1122" t="s">
        <v>597</v>
      </c>
      <c r="N26" s="414"/>
      <c r="O26" s="403"/>
    </row>
    <row r="27" spans="1:22" ht="11.25" customHeight="1" x14ac:dyDescent="0.2">
      <c r="A27" s="403"/>
      <c r="B27" s="1039"/>
      <c r="C27" s="1679" t="s">
        <v>345</v>
      </c>
      <c r="D27" s="1679"/>
      <c r="E27" s="1031">
        <v>12557</v>
      </c>
      <c r="F27" s="1031">
        <v>12527</v>
      </c>
      <c r="G27" s="1031">
        <v>12506</v>
      </c>
      <c r="H27" s="1031">
        <v>12434</v>
      </c>
      <c r="I27" s="1031">
        <v>12376</v>
      </c>
      <c r="J27" s="1031">
        <v>12354</v>
      </c>
      <c r="K27" s="1031">
        <v>12308</v>
      </c>
      <c r="L27" s="1031">
        <v>12246</v>
      </c>
      <c r="M27" s="1031">
        <v>12173</v>
      </c>
      <c r="N27" s="414"/>
      <c r="O27" s="403"/>
    </row>
    <row r="28" spans="1:22" s="434" customFormat="1" ht="8.25" customHeight="1" x14ac:dyDescent="0.2">
      <c r="A28" s="431"/>
      <c r="B28" s="1046"/>
      <c r="C28" s="1680" t="s">
        <v>598</v>
      </c>
      <c r="D28" s="1680"/>
      <c r="E28" s="1680"/>
      <c r="F28" s="1680"/>
      <c r="G28" s="1680"/>
      <c r="H28" s="1680" t="s">
        <v>494</v>
      </c>
      <c r="I28" s="1680"/>
      <c r="J28" s="1680"/>
      <c r="K28" s="1680"/>
      <c r="L28" s="1680"/>
      <c r="M28" s="1680"/>
      <c r="N28" s="432"/>
      <c r="O28" s="433"/>
      <c r="Q28" s="408"/>
      <c r="R28" s="408"/>
      <c r="S28" s="408"/>
      <c r="T28" s="408"/>
      <c r="U28" s="408"/>
      <c r="V28" s="408"/>
    </row>
    <row r="29" spans="1:22" ht="3.75" customHeight="1" thickBot="1" x14ac:dyDescent="0.25">
      <c r="A29" s="403"/>
      <c r="B29" s="413"/>
      <c r="C29" s="413"/>
      <c r="D29" s="413"/>
      <c r="E29" s="410"/>
      <c r="F29" s="410"/>
      <c r="G29" s="410"/>
      <c r="H29" s="410"/>
      <c r="I29" s="410"/>
      <c r="J29" s="410"/>
      <c r="K29" s="411"/>
      <c r="L29" s="410"/>
      <c r="M29" s="411"/>
      <c r="N29" s="414"/>
      <c r="O29" s="435"/>
    </row>
    <row r="30" spans="1:22" ht="13.5" customHeight="1" thickBot="1" x14ac:dyDescent="0.25">
      <c r="A30" s="403"/>
      <c r="B30" s="413"/>
      <c r="C30" s="1654" t="s">
        <v>1</v>
      </c>
      <c r="D30" s="1655"/>
      <c r="E30" s="1655"/>
      <c r="F30" s="1655"/>
      <c r="G30" s="1655"/>
      <c r="H30" s="1655"/>
      <c r="I30" s="1655"/>
      <c r="J30" s="1655"/>
      <c r="K30" s="1655"/>
      <c r="L30" s="1655"/>
      <c r="M30" s="1656"/>
      <c r="N30" s="414"/>
      <c r="O30" s="403"/>
    </row>
    <row r="31" spans="1:22" ht="9" customHeight="1" x14ac:dyDescent="0.2">
      <c r="A31" s="403"/>
      <c r="B31" s="413"/>
      <c r="C31" s="89" t="s">
        <v>78</v>
      </c>
      <c r="D31" s="411"/>
      <c r="E31" s="436"/>
      <c r="F31" s="436"/>
      <c r="G31" s="436"/>
      <c r="H31" s="436"/>
      <c r="I31" s="436"/>
      <c r="J31" s="436"/>
      <c r="K31" s="436"/>
      <c r="L31" s="436"/>
      <c r="M31" s="436"/>
      <c r="N31" s="414"/>
      <c r="O31" s="403"/>
    </row>
    <row r="32" spans="1:22" s="441" customFormat="1" ht="13.5" customHeight="1" x14ac:dyDescent="0.2">
      <c r="A32" s="437"/>
      <c r="B32" s="438"/>
      <c r="C32" s="1670" t="s">
        <v>324</v>
      </c>
      <c r="D32" s="1670"/>
      <c r="E32" s="439">
        <v>188969</v>
      </c>
      <c r="F32" s="439">
        <v>180164</v>
      </c>
      <c r="G32" s="439">
        <v>182468</v>
      </c>
      <c r="H32" s="439">
        <v>185284</v>
      </c>
      <c r="I32" s="439">
        <v>192331</v>
      </c>
      <c r="J32" s="439">
        <v>190625</v>
      </c>
      <c r="K32" s="439">
        <v>188210</v>
      </c>
      <c r="L32" s="439">
        <v>183733</v>
      </c>
      <c r="M32" s="439">
        <v>177569</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44"/>
      <c r="C34" s="1669" t="s">
        <v>142</v>
      </c>
      <c r="D34" s="1669"/>
      <c r="E34" s="1031">
        <v>154341</v>
      </c>
      <c r="F34" s="1031">
        <v>146226</v>
      </c>
      <c r="G34" s="1031">
        <v>148300</v>
      </c>
      <c r="H34" s="1031">
        <v>150807</v>
      </c>
      <c r="I34" s="1031">
        <v>157440</v>
      </c>
      <c r="J34" s="1031">
        <v>154564</v>
      </c>
      <c r="K34" s="1031">
        <v>151300</v>
      </c>
      <c r="L34" s="1031">
        <v>147485</v>
      </c>
      <c r="M34" s="1031">
        <v>142856</v>
      </c>
      <c r="N34" s="442"/>
      <c r="O34" s="415"/>
    </row>
    <row r="35" spans="1:16" s="417" customFormat="1" ht="23.25" customHeight="1" x14ac:dyDescent="0.2">
      <c r="A35" s="415"/>
      <c r="B35" s="1044"/>
      <c r="C35" s="1669" t="s">
        <v>143</v>
      </c>
      <c r="D35" s="1669"/>
      <c r="E35" s="1031">
        <v>6881</v>
      </c>
      <c r="F35" s="1031">
        <v>6750</v>
      </c>
      <c r="G35" s="1031">
        <v>7596</v>
      </c>
      <c r="H35" s="1031">
        <v>8385</v>
      </c>
      <c r="I35" s="1031">
        <v>9263</v>
      </c>
      <c r="J35" s="1031">
        <v>9795</v>
      </c>
      <c r="K35" s="1031">
        <v>9291</v>
      </c>
      <c r="L35" s="1031">
        <v>8515</v>
      </c>
      <c r="M35" s="1031">
        <v>7313</v>
      </c>
      <c r="N35" s="442"/>
      <c r="O35" s="415"/>
    </row>
    <row r="36" spans="1:16" s="417" customFormat="1" ht="21.75" customHeight="1" x14ac:dyDescent="0.2">
      <c r="A36" s="415"/>
      <c r="B36" s="1044"/>
      <c r="C36" s="1669" t="s">
        <v>145</v>
      </c>
      <c r="D36" s="1669"/>
      <c r="E36" s="1031">
        <v>25809</v>
      </c>
      <c r="F36" s="1031">
        <v>25489</v>
      </c>
      <c r="G36" s="1031">
        <v>24940</v>
      </c>
      <c r="H36" s="1031">
        <v>24471</v>
      </c>
      <c r="I36" s="1031">
        <v>23826</v>
      </c>
      <c r="J36" s="1031">
        <v>23800</v>
      </c>
      <c r="K36" s="1031">
        <v>23933</v>
      </c>
      <c r="L36" s="1031">
        <v>23531</v>
      </c>
      <c r="M36" s="1031">
        <v>23101</v>
      </c>
      <c r="N36" s="442"/>
      <c r="O36" s="415"/>
    </row>
    <row r="37" spans="1:16" s="417" customFormat="1" ht="20.25" customHeight="1" x14ac:dyDescent="0.2">
      <c r="A37" s="415"/>
      <c r="B37" s="1044"/>
      <c r="C37" s="1669" t="s">
        <v>146</v>
      </c>
      <c r="D37" s="1669"/>
      <c r="E37" s="1031">
        <v>29</v>
      </c>
      <c r="F37" s="1031">
        <v>26</v>
      </c>
      <c r="G37" s="1031">
        <v>26</v>
      </c>
      <c r="H37" s="1031">
        <v>26</v>
      </c>
      <c r="I37" s="1031">
        <v>28</v>
      </c>
      <c r="J37" s="1031">
        <v>29</v>
      </c>
      <c r="K37" s="1031">
        <v>26</v>
      </c>
      <c r="L37" s="1031">
        <v>26</v>
      </c>
      <c r="M37" s="1031">
        <v>27</v>
      </c>
      <c r="N37" s="442"/>
      <c r="O37" s="415"/>
    </row>
    <row r="38" spans="1:16" s="417" customFormat="1" ht="20.25" customHeight="1" x14ac:dyDescent="0.2">
      <c r="A38" s="415"/>
      <c r="B38" s="1044"/>
      <c r="C38" s="1669" t="s">
        <v>474</v>
      </c>
      <c r="D38" s="1669"/>
      <c r="E38" s="1031">
        <v>2643</v>
      </c>
      <c r="F38" s="1031">
        <v>2599</v>
      </c>
      <c r="G38" s="1031">
        <v>2604</v>
      </c>
      <c r="H38" s="1031">
        <v>2458</v>
      </c>
      <c r="I38" s="1031">
        <v>2348</v>
      </c>
      <c r="J38" s="1031">
        <v>3202</v>
      </c>
      <c r="K38" s="1031">
        <v>4734</v>
      </c>
      <c r="L38" s="1031">
        <v>5138</v>
      </c>
      <c r="M38" s="1031">
        <v>5316</v>
      </c>
      <c r="N38" s="442"/>
      <c r="O38" s="415"/>
    </row>
    <row r="39" spans="1:16" s="417" customFormat="1" ht="3.75" customHeight="1" x14ac:dyDescent="0.2">
      <c r="A39" s="415"/>
      <c r="B39" s="1044"/>
      <c r="C39" s="1067"/>
      <c r="D39" s="1068"/>
      <c r="E39" s="1069"/>
      <c r="F39" s="1069"/>
      <c r="G39" s="1069"/>
      <c r="H39" s="1069"/>
      <c r="I39" s="1069"/>
      <c r="J39" s="1069"/>
      <c r="K39" s="1069"/>
      <c r="L39" s="1069"/>
      <c r="M39" s="1069"/>
      <c r="N39" s="442"/>
      <c r="O39" s="415"/>
    </row>
    <row r="40" spans="1:16" ht="12.75" customHeight="1" x14ac:dyDescent="0.2">
      <c r="A40" s="403"/>
      <c r="B40" s="413"/>
      <c r="C40" s="1670" t="s">
        <v>337</v>
      </c>
      <c r="D40" s="1670"/>
      <c r="E40" s="439"/>
      <c r="F40" s="439"/>
      <c r="G40" s="439"/>
      <c r="H40" s="439"/>
      <c r="I40" s="439"/>
      <c r="J40" s="439"/>
      <c r="K40" s="439"/>
      <c r="L40" s="439"/>
      <c r="M40" s="439"/>
      <c r="N40" s="414"/>
      <c r="O40" s="403"/>
    </row>
    <row r="41" spans="1:16" ht="10.5" customHeight="1" x14ac:dyDescent="0.2">
      <c r="A41" s="403"/>
      <c r="B41" s="413"/>
      <c r="C41" s="1034" t="s">
        <v>62</v>
      </c>
      <c r="D41" s="1029"/>
      <c r="E41" s="1030">
        <v>11534</v>
      </c>
      <c r="F41" s="1030">
        <v>11068</v>
      </c>
      <c r="G41" s="1030">
        <v>10708</v>
      </c>
      <c r="H41" s="1030">
        <v>10429</v>
      </c>
      <c r="I41" s="1030">
        <v>10801</v>
      </c>
      <c r="J41" s="1030">
        <v>10732</v>
      </c>
      <c r="K41" s="1030">
        <v>10580</v>
      </c>
      <c r="L41" s="1030">
        <v>10739</v>
      </c>
      <c r="M41" s="1030">
        <v>10616</v>
      </c>
      <c r="N41" s="414"/>
      <c r="O41" s="403">
        <v>24716</v>
      </c>
      <c r="P41" s="459"/>
    </row>
    <row r="42" spans="1:16" ht="10.5" customHeight="1" x14ac:dyDescent="0.2">
      <c r="A42" s="403"/>
      <c r="B42" s="413"/>
      <c r="C42" s="1034" t="s">
        <v>55</v>
      </c>
      <c r="D42" s="1029"/>
      <c r="E42" s="1030">
        <v>2424</v>
      </c>
      <c r="F42" s="1030">
        <v>2408</v>
      </c>
      <c r="G42" s="1030">
        <v>2544</v>
      </c>
      <c r="H42" s="1030">
        <v>2522</v>
      </c>
      <c r="I42" s="1030">
        <v>2795</v>
      </c>
      <c r="J42" s="1030">
        <v>2799</v>
      </c>
      <c r="K42" s="1030">
        <v>2790</v>
      </c>
      <c r="L42" s="1030">
        <v>2755</v>
      </c>
      <c r="M42" s="1030">
        <v>2489</v>
      </c>
      <c r="N42" s="414"/>
      <c r="O42" s="403">
        <v>5505</v>
      </c>
    </row>
    <row r="43" spans="1:16" ht="10.5" customHeight="1" x14ac:dyDescent="0.2">
      <c r="A43" s="403"/>
      <c r="B43" s="413"/>
      <c r="C43" s="1034" t="s">
        <v>64</v>
      </c>
      <c r="D43" s="1029"/>
      <c r="E43" s="1030">
        <v>15508</v>
      </c>
      <c r="F43" s="1030">
        <v>14354</v>
      </c>
      <c r="G43" s="1030">
        <v>14188</v>
      </c>
      <c r="H43" s="1030">
        <v>14305</v>
      </c>
      <c r="I43" s="1030">
        <v>14546</v>
      </c>
      <c r="J43" s="1030">
        <v>14709</v>
      </c>
      <c r="K43" s="1030">
        <v>14738</v>
      </c>
      <c r="L43" s="1030">
        <v>14788</v>
      </c>
      <c r="M43" s="1030">
        <v>14302</v>
      </c>
      <c r="N43" s="414"/>
      <c r="O43" s="403">
        <v>35834</v>
      </c>
    </row>
    <row r="44" spans="1:16" ht="10.5" customHeight="1" x14ac:dyDescent="0.2">
      <c r="A44" s="403"/>
      <c r="B44" s="413"/>
      <c r="C44" s="1034" t="s">
        <v>66</v>
      </c>
      <c r="D44" s="1029"/>
      <c r="E44" s="1030">
        <v>1834</v>
      </c>
      <c r="F44" s="1030">
        <v>1714</v>
      </c>
      <c r="G44" s="1030">
        <v>1668</v>
      </c>
      <c r="H44" s="1030">
        <v>1625</v>
      </c>
      <c r="I44" s="1030">
        <v>1678</v>
      </c>
      <c r="J44" s="1030">
        <v>1705</v>
      </c>
      <c r="K44" s="1030">
        <v>1693</v>
      </c>
      <c r="L44" s="1030">
        <v>1654</v>
      </c>
      <c r="M44" s="1030">
        <v>1609</v>
      </c>
      <c r="N44" s="414"/>
      <c r="O44" s="403">
        <v>3304</v>
      </c>
    </row>
    <row r="45" spans="1:16" ht="10.5" customHeight="1" x14ac:dyDescent="0.2">
      <c r="A45" s="403"/>
      <c r="B45" s="413"/>
      <c r="C45" s="1034" t="s">
        <v>75</v>
      </c>
      <c r="D45" s="1029"/>
      <c r="E45" s="1030">
        <v>3086</v>
      </c>
      <c r="F45" s="1030">
        <v>2868</v>
      </c>
      <c r="G45" s="1030">
        <v>2828</v>
      </c>
      <c r="H45" s="1030">
        <v>2788</v>
      </c>
      <c r="I45" s="1030">
        <v>2830</v>
      </c>
      <c r="J45" s="1030">
        <v>2807</v>
      </c>
      <c r="K45" s="1030">
        <v>2769</v>
      </c>
      <c r="L45" s="1030">
        <v>2707</v>
      </c>
      <c r="M45" s="1030">
        <v>2603</v>
      </c>
      <c r="N45" s="414"/>
      <c r="O45" s="403">
        <v>6334</v>
      </c>
    </row>
    <row r="46" spans="1:16" ht="10.5" customHeight="1" x14ac:dyDescent="0.2">
      <c r="A46" s="403"/>
      <c r="B46" s="413"/>
      <c r="C46" s="1034" t="s">
        <v>61</v>
      </c>
      <c r="D46" s="1029"/>
      <c r="E46" s="1030">
        <v>6508</v>
      </c>
      <c r="F46" s="1030">
        <v>5875</v>
      </c>
      <c r="G46" s="1030">
        <v>5831</v>
      </c>
      <c r="H46" s="1030">
        <v>5900</v>
      </c>
      <c r="I46" s="1030">
        <v>6292</v>
      </c>
      <c r="J46" s="1030">
        <v>5852</v>
      </c>
      <c r="K46" s="1030">
        <v>5854</v>
      </c>
      <c r="L46" s="1030">
        <v>5944</v>
      </c>
      <c r="M46" s="1030">
        <v>5764</v>
      </c>
      <c r="N46" s="414"/>
      <c r="O46" s="403">
        <v>14052</v>
      </c>
    </row>
    <row r="47" spans="1:16" ht="10.5" customHeight="1" x14ac:dyDescent="0.2">
      <c r="A47" s="403"/>
      <c r="B47" s="413"/>
      <c r="C47" s="1034" t="s">
        <v>56</v>
      </c>
      <c r="D47" s="1029"/>
      <c r="E47" s="1030">
        <v>2698</v>
      </c>
      <c r="F47" s="1030">
        <v>2740</v>
      </c>
      <c r="G47" s="1030">
        <v>2624</v>
      </c>
      <c r="H47" s="1030">
        <v>2438</v>
      </c>
      <c r="I47" s="1030">
        <v>2547</v>
      </c>
      <c r="J47" s="1030">
        <v>2440</v>
      </c>
      <c r="K47" s="1030">
        <v>2448</v>
      </c>
      <c r="L47" s="1030">
        <v>2416</v>
      </c>
      <c r="M47" s="1030">
        <v>2353</v>
      </c>
      <c r="N47" s="414"/>
      <c r="O47" s="403">
        <v>5973</v>
      </c>
    </row>
    <row r="48" spans="1:16" ht="10.5" customHeight="1" x14ac:dyDescent="0.2">
      <c r="A48" s="403"/>
      <c r="B48" s="413"/>
      <c r="C48" s="1034" t="s">
        <v>74</v>
      </c>
      <c r="D48" s="1029"/>
      <c r="E48" s="1030">
        <v>5605</v>
      </c>
      <c r="F48" s="1030">
        <v>6215</v>
      </c>
      <c r="G48" s="1030">
        <v>10349</v>
      </c>
      <c r="H48" s="1030">
        <v>14058</v>
      </c>
      <c r="I48" s="1030">
        <v>15438</v>
      </c>
      <c r="J48" s="1030">
        <v>15407</v>
      </c>
      <c r="K48" s="1030">
        <v>12910</v>
      </c>
      <c r="L48" s="1030">
        <v>9456</v>
      </c>
      <c r="M48" s="1030">
        <v>7050</v>
      </c>
      <c r="N48" s="414"/>
      <c r="O48" s="403">
        <v>26102</v>
      </c>
    </row>
    <row r="49" spans="1:15" ht="10.5" customHeight="1" x14ac:dyDescent="0.2">
      <c r="A49" s="403"/>
      <c r="B49" s="413"/>
      <c r="C49" s="1034" t="s">
        <v>76</v>
      </c>
      <c r="D49" s="1029"/>
      <c r="E49" s="1030">
        <v>1802</v>
      </c>
      <c r="F49" s="1030">
        <v>1836</v>
      </c>
      <c r="G49" s="1030">
        <v>1767</v>
      </c>
      <c r="H49" s="1030">
        <v>1696</v>
      </c>
      <c r="I49" s="1030">
        <v>1772</v>
      </c>
      <c r="J49" s="1030">
        <v>1817</v>
      </c>
      <c r="K49" s="1030">
        <v>1811</v>
      </c>
      <c r="L49" s="1030">
        <v>1737</v>
      </c>
      <c r="M49" s="1030">
        <v>1692</v>
      </c>
      <c r="N49" s="414"/>
      <c r="O49" s="403">
        <v>4393</v>
      </c>
    </row>
    <row r="50" spans="1:15" ht="10.5" customHeight="1" x14ac:dyDescent="0.2">
      <c r="A50" s="403"/>
      <c r="B50" s="413"/>
      <c r="C50" s="1034" t="s">
        <v>60</v>
      </c>
      <c r="D50" s="1029"/>
      <c r="E50" s="1030">
        <v>6261</v>
      </c>
      <c r="F50" s="1030">
        <v>5880</v>
      </c>
      <c r="G50" s="1030">
        <v>5790</v>
      </c>
      <c r="H50" s="1030">
        <v>5891</v>
      </c>
      <c r="I50" s="1030">
        <v>6549</v>
      </c>
      <c r="J50" s="1030">
        <v>6142</v>
      </c>
      <c r="K50" s="1030">
        <v>6008</v>
      </c>
      <c r="L50" s="1030">
        <v>5976</v>
      </c>
      <c r="M50" s="1030">
        <v>5850</v>
      </c>
      <c r="N50" s="414"/>
      <c r="O50" s="403">
        <v>16923</v>
      </c>
    </row>
    <row r="51" spans="1:15" ht="10.5" customHeight="1" x14ac:dyDescent="0.2">
      <c r="A51" s="403"/>
      <c r="B51" s="413"/>
      <c r="C51" s="1034" t="s">
        <v>59</v>
      </c>
      <c r="D51" s="1029"/>
      <c r="E51" s="1030">
        <v>39077</v>
      </c>
      <c r="F51" s="1030">
        <v>37812</v>
      </c>
      <c r="G51" s="1030">
        <v>37436</v>
      </c>
      <c r="H51" s="1030">
        <v>36828</v>
      </c>
      <c r="I51" s="1030">
        <v>37078</v>
      </c>
      <c r="J51" s="1030">
        <v>37486</v>
      </c>
      <c r="K51" s="1030">
        <v>37543</v>
      </c>
      <c r="L51" s="1030">
        <v>37027</v>
      </c>
      <c r="M51" s="1030">
        <v>36828</v>
      </c>
      <c r="N51" s="414"/>
      <c r="O51" s="403">
        <v>81201</v>
      </c>
    </row>
    <row r="52" spans="1:15" ht="10.5" customHeight="1" x14ac:dyDescent="0.2">
      <c r="A52" s="403"/>
      <c r="B52" s="413"/>
      <c r="C52" s="1034" t="s">
        <v>57</v>
      </c>
      <c r="D52" s="1029"/>
      <c r="E52" s="1030">
        <v>2159</v>
      </c>
      <c r="F52" s="1030">
        <v>2152</v>
      </c>
      <c r="G52" s="1030">
        <v>2143</v>
      </c>
      <c r="H52" s="1030">
        <v>2062</v>
      </c>
      <c r="I52" s="1030">
        <v>2218</v>
      </c>
      <c r="J52" s="1030">
        <v>2189</v>
      </c>
      <c r="K52" s="1030">
        <v>2160</v>
      </c>
      <c r="L52" s="1030">
        <v>2106</v>
      </c>
      <c r="M52" s="1030">
        <v>2055</v>
      </c>
      <c r="N52" s="414"/>
      <c r="O52" s="403">
        <v>4403</v>
      </c>
    </row>
    <row r="53" spans="1:15" ht="10.5" customHeight="1" x14ac:dyDescent="0.2">
      <c r="A53" s="403"/>
      <c r="B53" s="413"/>
      <c r="C53" s="1034" t="s">
        <v>63</v>
      </c>
      <c r="D53" s="1029"/>
      <c r="E53" s="1030">
        <v>42168</v>
      </c>
      <c r="F53" s="1030">
        <v>39025</v>
      </c>
      <c r="G53" s="1030">
        <v>38509</v>
      </c>
      <c r="H53" s="1030">
        <v>38468</v>
      </c>
      <c r="I53" s="1030">
        <v>39894</v>
      </c>
      <c r="J53" s="1030">
        <v>38856</v>
      </c>
      <c r="K53" s="1030">
        <v>39211</v>
      </c>
      <c r="L53" s="1030">
        <v>38963</v>
      </c>
      <c r="M53" s="1030">
        <v>38275</v>
      </c>
      <c r="N53" s="414"/>
      <c r="O53" s="403">
        <v>88638</v>
      </c>
    </row>
    <row r="54" spans="1:15" ht="10.5" customHeight="1" x14ac:dyDescent="0.2">
      <c r="A54" s="403"/>
      <c r="B54" s="413"/>
      <c r="C54" s="1034" t="s">
        <v>79</v>
      </c>
      <c r="D54" s="1029"/>
      <c r="E54" s="1030">
        <v>7108</v>
      </c>
      <c r="F54" s="1030">
        <v>6935</v>
      </c>
      <c r="G54" s="1030">
        <v>7240</v>
      </c>
      <c r="H54" s="1030">
        <v>7259</v>
      </c>
      <c r="I54" s="1030">
        <v>7718</v>
      </c>
      <c r="J54" s="1030">
        <v>7487</v>
      </c>
      <c r="K54" s="1030">
        <v>7509</v>
      </c>
      <c r="L54" s="1030">
        <v>7384</v>
      </c>
      <c r="M54" s="1030">
        <v>6821</v>
      </c>
      <c r="N54" s="414"/>
      <c r="O54" s="403">
        <v>18640</v>
      </c>
    </row>
    <row r="55" spans="1:15" ht="10.5" customHeight="1" x14ac:dyDescent="0.2">
      <c r="A55" s="403"/>
      <c r="B55" s="413"/>
      <c r="C55" s="1034" t="s">
        <v>58</v>
      </c>
      <c r="D55" s="1029"/>
      <c r="E55" s="1030">
        <v>16643</v>
      </c>
      <c r="F55" s="1030">
        <v>16105</v>
      </c>
      <c r="G55" s="1030">
        <v>15483</v>
      </c>
      <c r="H55" s="1030">
        <v>15346</v>
      </c>
      <c r="I55" s="1030">
        <v>15922</v>
      </c>
      <c r="J55" s="1030">
        <v>15769</v>
      </c>
      <c r="K55" s="1030">
        <v>15901</v>
      </c>
      <c r="L55" s="1030">
        <v>15907</v>
      </c>
      <c r="M55" s="1030">
        <v>15570</v>
      </c>
      <c r="N55" s="414"/>
      <c r="O55" s="403">
        <v>35533</v>
      </c>
    </row>
    <row r="56" spans="1:15" ht="10.5" customHeight="1" x14ac:dyDescent="0.2">
      <c r="A56" s="403"/>
      <c r="B56" s="413"/>
      <c r="C56" s="1034" t="s">
        <v>65</v>
      </c>
      <c r="D56" s="1029"/>
      <c r="E56" s="1030">
        <v>2917</v>
      </c>
      <c r="F56" s="1030">
        <v>2768</v>
      </c>
      <c r="G56" s="1030">
        <v>2562</v>
      </c>
      <c r="H56" s="1030">
        <v>2514</v>
      </c>
      <c r="I56" s="1030">
        <v>2661</v>
      </c>
      <c r="J56" s="1030">
        <v>2578</v>
      </c>
      <c r="K56" s="1030">
        <v>2530</v>
      </c>
      <c r="L56" s="1030">
        <v>2549</v>
      </c>
      <c r="M56" s="1030">
        <v>2503</v>
      </c>
      <c r="N56" s="414"/>
      <c r="O56" s="403">
        <v>6979</v>
      </c>
    </row>
    <row r="57" spans="1:15" ht="10.5" customHeight="1" x14ac:dyDescent="0.2">
      <c r="A57" s="403"/>
      <c r="B57" s="413"/>
      <c r="C57" s="1034" t="s">
        <v>67</v>
      </c>
      <c r="D57" s="1029"/>
      <c r="E57" s="1030">
        <v>3110</v>
      </c>
      <c r="F57" s="1030">
        <v>2804</v>
      </c>
      <c r="G57" s="1030">
        <v>2803</v>
      </c>
      <c r="H57" s="1030">
        <v>2855</v>
      </c>
      <c r="I57" s="1030">
        <v>2951</v>
      </c>
      <c r="J57" s="1030">
        <v>2948</v>
      </c>
      <c r="K57" s="1030">
        <v>2968</v>
      </c>
      <c r="L57" s="1030">
        <v>2928</v>
      </c>
      <c r="M57" s="1030">
        <v>2782</v>
      </c>
      <c r="N57" s="414"/>
      <c r="O57" s="403">
        <v>5622</v>
      </c>
    </row>
    <row r="58" spans="1:15" ht="10.5" customHeight="1" x14ac:dyDescent="0.2">
      <c r="A58" s="403"/>
      <c r="B58" s="413"/>
      <c r="C58" s="1034" t="s">
        <v>77</v>
      </c>
      <c r="D58" s="1029"/>
      <c r="E58" s="1030">
        <v>5884</v>
      </c>
      <c r="F58" s="1030">
        <v>5385</v>
      </c>
      <c r="G58" s="1030">
        <v>5611</v>
      </c>
      <c r="H58" s="1030">
        <v>5759</v>
      </c>
      <c r="I58" s="1030">
        <v>6044</v>
      </c>
      <c r="J58" s="1030">
        <v>5990</v>
      </c>
      <c r="K58" s="1030">
        <v>5807</v>
      </c>
      <c r="L58" s="1030">
        <v>5634</v>
      </c>
      <c r="M58" s="1030">
        <v>5390</v>
      </c>
      <c r="N58" s="414"/>
      <c r="O58" s="403">
        <v>12225</v>
      </c>
    </row>
    <row r="59" spans="1:15" ht="10.5" customHeight="1" x14ac:dyDescent="0.2">
      <c r="A59" s="403"/>
      <c r="B59" s="413"/>
      <c r="C59" s="1034" t="s">
        <v>130</v>
      </c>
      <c r="D59" s="1029"/>
      <c r="E59" s="1030">
        <v>6958</v>
      </c>
      <c r="F59" s="1030">
        <v>6754</v>
      </c>
      <c r="G59" s="1030">
        <v>6848</v>
      </c>
      <c r="H59" s="1030">
        <v>6891</v>
      </c>
      <c r="I59" s="1030">
        <v>7057</v>
      </c>
      <c r="J59" s="1030">
        <v>7055</v>
      </c>
      <c r="K59" s="1030">
        <v>6982</v>
      </c>
      <c r="L59" s="1030">
        <v>7307</v>
      </c>
      <c r="M59" s="1030">
        <v>7431</v>
      </c>
      <c r="N59" s="414"/>
      <c r="O59" s="403">
        <v>8291</v>
      </c>
    </row>
    <row r="60" spans="1:15" ht="10.5" customHeight="1" x14ac:dyDescent="0.2">
      <c r="A60" s="403"/>
      <c r="B60" s="413"/>
      <c r="C60" s="1034" t="s">
        <v>131</v>
      </c>
      <c r="D60" s="1029"/>
      <c r="E60" s="1030">
        <v>5688</v>
      </c>
      <c r="F60" s="1030">
        <v>5469</v>
      </c>
      <c r="G60" s="1030">
        <v>5536</v>
      </c>
      <c r="H60" s="1030">
        <v>5650</v>
      </c>
      <c r="I60" s="1030">
        <v>5541</v>
      </c>
      <c r="J60" s="1030">
        <v>5859</v>
      </c>
      <c r="K60" s="1030">
        <v>5998</v>
      </c>
      <c r="L60" s="1030">
        <v>5757</v>
      </c>
      <c r="M60" s="1030">
        <v>5587</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44"/>
      <c r="C62" s="1669" t="s">
        <v>148</v>
      </c>
      <c r="D62" s="1669"/>
      <c r="E62" s="1032">
        <v>465.03</v>
      </c>
      <c r="F62" s="1032">
        <v>462.05</v>
      </c>
      <c r="G62" s="1032">
        <v>465.45</v>
      </c>
      <c r="H62" s="1032">
        <v>470.38</v>
      </c>
      <c r="I62" s="1032">
        <v>481.49</v>
      </c>
      <c r="J62" s="1032">
        <v>491.79</v>
      </c>
      <c r="K62" s="1032">
        <v>485.6</v>
      </c>
      <c r="L62" s="1032">
        <v>479.87</v>
      </c>
      <c r="M62" s="1032">
        <v>479.68</v>
      </c>
      <c r="N62" s="442"/>
      <c r="O62" s="415">
        <v>491.25</v>
      </c>
    </row>
    <row r="63" spans="1:15" s="417" customFormat="1" ht="18" customHeight="1" x14ac:dyDescent="0.2">
      <c r="A63" s="415"/>
      <c r="B63" s="1044"/>
      <c r="C63" s="1668" t="s">
        <v>599</v>
      </c>
      <c r="D63" s="1668"/>
      <c r="E63" s="1668"/>
      <c r="F63" s="1668"/>
      <c r="G63" s="1668"/>
      <c r="H63" s="1668"/>
      <c r="I63" s="1668"/>
      <c r="J63" s="1668"/>
      <c r="K63" s="1668"/>
      <c r="L63" s="1668"/>
      <c r="M63" s="1668"/>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671" t="s">
        <v>22</v>
      </c>
      <c r="D65" s="1672"/>
      <c r="E65" s="1672"/>
      <c r="F65" s="1672"/>
      <c r="G65" s="1672"/>
      <c r="H65" s="1672"/>
      <c r="I65" s="1672"/>
      <c r="J65" s="1672"/>
      <c r="K65" s="1672"/>
      <c r="L65" s="1672"/>
      <c r="M65" s="1673"/>
      <c r="N65" s="414"/>
      <c r="O65" s="403"/>
    </row>
    <row r="66" spans="1:15" ht="9" customHeight="1" x14ac:dyDescent="0.2">
      <c r="A66" s="403"/>
      <c r="B66" s="413"/>
      <c r="C66" s="1048" t="s">
        <v>78</v>
      </c>
      <c r="D66" s="429"/>
      <c r="E66" s="444"/>
      <c r="F66" s="444"/>
      <c r="G66" s="444"/>
      <c r="H66" s="444"/>
      <c r="I66" s="444"/>
      <c r="J66" s="444"/>
      <c r="K66" s="444"/>
      <c r="L66" s="444"/>
      <c r="M66" s="444"/>
      <c r="N66" s="414"/>
      <c r="O66" s="403"/>
    </row>
    <row r="67" spans="1:15" ht="12.75" customHeight="1" x14ac:dyDescent="0.2">
      <c r="A67" s="403"/>
      <c r="B67" s="413"/>
      <c r="C67" s="1674" t="s">
        <v>144</v>
      </c>
      <c r="D67" s="1674"/>
      <c r="E67" s="439">
        <f t="shared" ref="E67:L67" si="0">+E68+E69</f>
        <v>112203</v>
      </c>
      <c r="F67" s="439">
        <f t="shared" si="0"/>
        <v>126018</v>
      </c>
      <c r="G67" s="439">
        <f t="shared" si="0"/>
        <v>140077</v>
      </c>
      <c r="H67" s="439">
        <f t="shared" si="0"/>
        <v>129950</v>
      </c>
      <c r="I67" s="439">
        <f t="shared" si="0"/>
        <v>146360</v>
      </c>
      <c r="J67" s="439">
        <f t="shared" si="0"/>
        <v>154389</v>
      </c>
      <c r="K67" s="439">
        <f t="shared" si="0"/>
        <v>149614</v>
      </c>
      <c r="L67" s="439">
        <f t="shared" si="0"/>
        <v>139452</v>
      </c>
      <c r="M67" s="439">
        <f t="shared" ref="M67" si="1">+M68+M69</f>
        <v>139120</v>
      </c>
      <c r="N67" s="414"/>
      <c r="O67" s="403"/>
    </row>
    <row r="68" spans="1:15" ht="11.25" customHeight="1" x14ac:dyDescent="0.2">
      <c r="A68" s="403"/>
      <c r="B68" s="413"/>
      <c r="C68" s="1034" t="s">
        <v>72</v>
      </c>
      <c r="D68" s="1033"/>
      <c r="E68" s="1030">
        <v>45158</v>
      </c>
      <c r="F68" s="1030">
        <v>50225</v>
      </c>
      <c r="G68" s="1030">
        <v>55527</v>
      </c>
      <c r="H68" s="1030">
        <v>51527</v>
      </c>
      <c r="I68" s="1030">
        <v>57932</v>
      </c>
      <c r="J68" s="1030">
        <v>60375</v>
      </c>
      <c r="K68" s="1030">
        <v>59311</v>
      </c>
      <c r="L68" s="1030">
        <v>55518</v>
      </c>
      <c r="M68" s="1030">
        <v>55453</v>
      </c>
      <c r="N68" s="414"/>
      <c r="O68" s="403"/>
    </row>
    <row r="69" spans="1:15" ht="11.25" customHeight="1" x14ac:dyDescent="0.2">
      <c r="A69" s="403"/>
      <c r="B69" s="413"/>
      <c r="C69" s="1034" t="s">
        <v>71</v>
      </c>
      <c r="D69" s="1033"/>
      <c r="E69" s="1030">
        <v>67045</v>
      </c>
      <c r="F69" s="1030">
        <v>75793</v>
      </c>
      <c r="G69" s="1030">
        <v>84550</v>
      </c>
      <c r="H69" s="1030">
        <v>78423</v>
      </c>
      <c r="I69" s="1030">
        <v>88428</v>
      </c>
      <c r="J69" s="1030">
        <v>94014</v>
      </c>
      <c r="K69" s="1030">
        <v>90303</v>
      </c>
      <c r="L69" s="1030">
        <v>83934</v>
      </c>
      <c r="M69" s="1030">
        <v>83667</v>
      </c>
      <c r="N69" s="414"/>
      <c r="O69" s="403">
        <v>58328</v>
      </c>
    </row>
    <row r="70" spans="1:15" s="441" customFormat="1" ht="8.25" customHeight="1" x14ac:dyDescent="0.2">
      <c r="A70" s="437"/>
      <c r="B70" s="438"/>
      <c r="C70" s="1678" t="s">
        <v>600</v>
      </c>
      <c r="D70" s="1678"/>
      <c r="E70" s="1678"/>
      <c r="F70" s="1678"/>
      <c r="G70" s="1678"/>
      <c r="H70" s="1678"/>
      <c r="I70" s="1678"/>
      <c r="J70" s="1678"/>
      <c r="K70" s="1678"/>
      <c r="L70" s="1678"/>
      <c r="M70" s="1678"/>
      <c r="N70" s="414"/>
      <c r="O70" s="437"/>
    </row>
    <row r="71" spans="1:15" ht="8.25" customHeight="1" x14ac:dyDescent="0.2">
      <c r="A71" s="403"/>
      <c r="B71" s="413"/>
      <c r="C71" s="1675" t="s">
        <v>497</v>
      </c>
      <c r="D71" s="1675"/>
      <c r="E71" s="1675"/>
      <c r="F71" s="1675"/>
      <c r="G71" s="1675"/>
      <c r="H71" s="1675"/>
      <c r="I71" s="1675"/>
      <c r="J71" s="1675"/>
      <c r="K71" s="1675"/>
      <c r="L71" s="1675"/>
      <c r="M71" s="1675"/>
      <c r="N71" s="1035"/>
      <c r="O71" s="403"/>
    </row>
    <row r="72" spans="1:15" ht="8.25" customHeight="1" x14ac:dyDescent="0.2">
      <c r="A72" s="403"/>
      <c r="B72" s="413"/>
      <c r="C72" s="1036" t="s">
        <v>498</v>
      </c>
      <c r="D72" s="1036"/>
      <c r="E72" s="1036"/>
      <c r="F72" s="1036"/>
      <c r="G72" s="1036"/>
      <c r="H72" s="1036"/>
      <c r="I72" s="1036"/>
      <c r="J72" s="1037"/>
      <c r="K72" s="1675"/>
      <c r="L72" s="1675"/>
      <c r="M72" s="1675"/>
      <c r="N72" s="1677"/>
      <c r="O72" s="403"/>
    </row>
    <row r="73" spans="1:15" ht="13.5" customHeight="1" x14ac:dyDescent="0.2">
      <c r="A73" s="403"/>
      <c r="B73" s="413"/>
      <c r="C73" s="1038" t="s">
        <v>422</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676">
        <v>43252</v>
      </c>
      <c r="L74" s="1676"/>
      <c r="M74" s="1676"/>
      <c r="N74" s="447">
        <v>19</v>
      </c>
      <c r="O74" s="410"/>
    </row>
    <row r="75" spans="1:15" ht="13.5" customHeight="1" x14ac:dyDescent="0.2"/>
  </sheetData>
  <mergeCells count="33">
    <mergeCell ref="C25:D25"/>
    <mergeCell ref="B1:D1"/>
    <mergeCell ref="B2:D2"/>
    <mergeCell ref="C4:M4"/>
    <mergeCell ref="C5:D6"/>
    <mergeCell ref="C8:D8"/>
    <mergeCell ref="C18:M18"/>
    <mergeCell ref="C20:M20"/>
    <mergeCell ref="C22:D22"/>
    <mergeCell ref="C24:D24"/>
    <mergeCell ref="E6:H6"/>
    <mergeCell ref="I6:M6"/>
    <mergeCell ref="C26:D26"/>
    <mergeCell ref="C27:D27"/>
    <mergeCell ref="C30:M30"/>
    <mergeCell ref="C32:D32"/>
    <mergeCell ref="C34:D34"/>
    <mergeCell ref="C28:G28"/>
    <mergeCell ref="H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15"/>
      <c r="C1" s="1015"/>
      <c r="E1" s="1691" t="s">
        <v>317</v>
      </c>
      <c r="F1" s="1691"/>
      <c r="G1" s="1691"/>
      <c r="H1" s="1691"/>
      <c r="I1" s="1691"/>
      <c r="J1" s="1691"/>
      <c r="K1" s="1691"/>
      <c r="L1" s="1691"/>
      <c r="M1" s="1691"/>
      <c r="N1" s="1691"/>
      <c r="O1" s="1691"/>
      <c r="P1" s="1691"/>
      <c r="Q1" s="1691"/>
      <c r="R1" s="695"/>
      <c r="S1" s="403"/>
    </row>
    <row r="2" spans="1:19" ht="6" customHeight="1" x14ac:dyDescent="0.2">
      <c r="A2" s="403"/>
      <c r="B2" s="1016"/>
      <c r="C2" s="1017"/>
      <c r="D2" s="1017"/>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692" t="s">
        <v>73</v>
      </c>
      <c r="Q3" s="1692"/>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604">
        <v>2017</v>
      </c>
      <c r="F6" s="1604"/>
      <c r="G6" s="1604"/>
      <c r="H6" s="1604"/>
      <c r="I6" s="1604"/>
      <c r="J6" s="1604"/>
      <c r="K6" s="1604"/>
      <c r="L6" s="1604"/>
      <c r="M6" s="1694">
        <v>2018</v>
      </c>
      <c r="N6" s="1694"/>
      <c r="O6" s="1694"/>
      <c r="P6" s="1694"/>
      <c r="Q6" s="1694"/>
      <c r="R6" s="695"/>
      <c r="S6" s="87"/>
    </row>
    <row r="7" spans="1:19" s="430" customFormat="1" ht="13.5" customHeight="1" x14ac:dyDescent="0.2">
      <c r="A7" s="403"/>
      <c r="B7" s="466"/>
      <c r="C7" s="630"/>
      <c r="D7" s="630"/>
      <c r="E7" s="764" t="s">
        <v>101</v>
      </c>
      <c r="F7" s="764" t="s">
        <v>100</v>
      </c>
      <c r="G7" s="764" t="s">
        <v>99</v>
      </c>
      <c r="H7" s="764" t="s">
        <v>98</v>
      </c>
      <c r="I7" s="764" t="s">
        <v>97</v>
      </c>
      <c r="J7" s="764" t="s">
        <v>96</v>
      </c>
      <c r="K7" s="764" t="s">
        <v>95</v>
      </c>
      <c r="L7" s="764" t="s">
        <v>94</v>
      </c>
      <c r="M7" s="764" t="s">
        <v>93</v>
      </c>
      <c r="N7" s="764" t="s">
        <v>104</v>
      </c>
      <c r="O7" s="764" t="s">
        <v>103</v>
      </c>
      <c r="P7" s="764" t="s">
        <v>102</v>
      </c>
      <c r="Q7" s="764" t="s">
        <v>101</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14" t="s">
        <v>303</v>
      </c>
      <c r="D9" s="1014"/>
      <c r="E9" s="354">
        <v>1.9907543949487234</v>
      </c>
      <c r="F9" s="354">
        <v>2.153703977051344</v>
      </c>
      <c r="G9" s="354">
        <v>2.2209555684318136</v>
      </c>
      <c r="H9" s="354">
        <v>2.1682133444309271</v>
      </c>
      <c r="I9" s="354">
        <v>2.181035359624043</v>
      </c>
      <c r="J9" s="354">
        <v>2.1335911813215662</v>
      </c>
      <c r="K9" s="354">
        <v>2.1079205867005886</v>
      </c>
      <c r="L9" s="354">
        <v>1.9373010862862565</v>
      </c>
      <c r="M9" s="354">
        <v>1.9336207500257643</v>
      </c>
      <c r="N9" s="354">
        <v>1.9167404244469013</v>
      </c>
      <c r="O9" s="354">
        <v>2.0708822727538494</v>
      </c>
      <c r="P9" s="354">
        <v>2.1251449053477716</v>
      </c>
      <c r="Q9" s="354">
        <v>2.2956508469526216</v>
      </c>
      <c r="R9" s="698"/>
      <c r="S9" s="391"/>
    </row>
    <row r="10" spans="1:19" s="633" customFormat="1" ht="15.75" customHeight="1" x14ac:dyDescent="0.2">
      <c r="A10" s="632"/>
      <c r="B10" s="496"/>
      <c r="C10" s="1014"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458</v>
      </c>
      <c r="E11" s="635">
        <v>2.3222517372000002</v>
      </c>
      <c r="F11" s="635">
        <v>2.7030972943888893</v>
      </c>
      <c r="G11" s="635">
        <v>1.9963584369888892</v>
      </c>
      <c r="H11" s="635">
        <v>1.758015334966667</v>
      </c>
      <c r="I11" s="635">
        <v>1.7648615635222225</v>
      </c>
      <c r="J11" s="635">
        <v>2.4716988498555552</v>
      </c>
      <c r="K11" s="635">
        <v>2.9808469144222216</v>
      </c>
      <c r="L11" s="635">
        <v>3.4856839264000001</v>
      </c>
      <c r="M11" s="635">
        <v>3.190313877744444</v>
      </c>
      <c r="N11" s="635">
        <v>2.8796533149000001</v>
      </c>
      <c r="O11" s="635">
        <v>2.0622934082888889</v>
      </c>
      <c r="P11" s="635">
        <v>1.1073788553222221</v>
      </c>
      <c r="Q11" s="635">
        <v>0.42356370007777783</v>
      </c>
      <c r="R11" s="571"/>
      <c r="S11" s="87"/>
    </row>
    <row r="12" spans="1:19" s="430" customFormat="1" ht="12.75" customHeight="1" x14ac:dyDescent="0.2">
      <c r="A12" s="403"/>
      <c r="B12" s="466"/>
      <c r="C12" s="413"/>
      <c r="D12" s="95" t="s">
        <v>457</v>
      </c>
      <c r="E12" s="635">
        <v>-23.249031596133332</v>
      </c>
      <c r="F12" s="635">
        <v>-21.962280474416669</v>
      </c>
      <c r="G12" s="635">
        <v>-20.519733277683333</v>
      </c>
      <c r="H12" s="635">
        <v>-19.172137120216664</v>
      </c>
      <c r="I12" s="635">
        <v>-18.030019913666663</v>
      </c>
      <c r="J12" s="635">
        <v>-18.427745312599999</v>
      </c>
      <c r="K12" s="635">
        <v>-18.85302654523333</v>
      </c>
      <c r="L12" s="635">
        <v>-19.784427852499999</v>
      </c>
      <c r="M12" s="635">
        <v>-18.246722643200002</v>
      </c>
      <c r="N12" s="635">
        <v>-16.841823831383333</v>
      </c>
      <c r="O12" s="635">
        <v>-14.452618963266668</v>
      </c>
      <c r="P12" s="635">
        <v>-12.2906925549</v>
      </c>
      <c r="Q12" s="635">
        <v>-10.78695074975</v>
      </c>
      <c r="R12" s="571"/>
      <c r="S12" s="87"/>
    </row>
    <row r="13" spans="1:19" s="430" customFormat="1" ht="12" customHeight="1" x14ac:dyDescent="0.2">
      <c r="A13" s="403"/>
      <c r="B13" s="466"/>
      <c r="C13" s="413"/>
      <c r="D13" s="95" t="s">
        <v>456</v>
      </c>
      <c r="E13" s="635">
        <v>3.5231578236555556</v>
      </c>
      <c r="F13" s="635">
        <v>4.0609796587888889</v>
      </c>
      <c r="G13" s="635">
        <v>3.8744940064666658</v>
      </c>
      <c r="H13" s="635">
        <v>3.5769929798333329</v>
      </c>
      <c r="I13" s="635">
        <v>3.4273447230111107</v>
      </c>
      <c r="J13" s="635">
        <v>3.441239976111111</v>
      </c>
      <c r="K13" s="635">
        <v>3.9087202006444439</v>
      </c>
      <c r="L13" s="635">
        <v>4.1722132470111104</v>
      </c>
      <c r="M13" s="635">
        <v>4.0486474766555549</v>
      </c>
      <c r="N13" s="635">
        <v>3.8001512413111107</v>
      </c>
      <c r="O13" s="635">
        <v>3.4789715122999993</v>
      </c>
      <c r="P13" s="635">
        <v>3.235756756955555</v>
      </c>
      <c r="Q13" s="635">
        <v>3.6336049653111111</v>
      </c>
      <c r="R13" s="571"/>
      <c r="S13" s="87"/>
    </row>
    <row r="14" spans="1:19" s="430" customFormat="1" ht="12" customHeight="1" x14ac:dyDescent="0.2">
      <c r="A14" s="403"/>
      <c r="B14" s="466"/>
      <c r="C14" s="413"/>
      <c r="D14" s="95" t="s">
        <v>150</v>
      </c>
      <c r="E14" s="635">
        <v>14.250490207222223</v>
      </c>
      <c r="F14" s="635">
        <v>13.740697758333333</v>
      </c>
      <c r="G14" s="635">
        <v>15.429561864222222</v>
      </c>
      <c r="H14" s="635">
        <v>13.548011167888889</v>
      </c>
      <c r="I14" s="635">
        <v>15.640358814777779</v>
      </c>
      <c r="J14" s="635">
        <v>14.651094557444445</v>
      </c>
      <c r="K14" s="635">
        <v>15.688978155333336</v>
      </c>
      <c r="L14" s="635">
        <v>14.830019561888889</v>
      </c>
      <c r="M14" s="635">
        <v>15.309590527666666</v>
      </c>
      <c r="N14" s="635">
        <v>14.265956076333332</v>
      </c>
      <c r="O14" s="635">
        <v>13.195629566222221</v>
      </c>
      <c r="P14" s="635">
        <v>11.663685116555556</v>
      </c>
      <c r="Q14" s="635">
        <v>11.805686045222224</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14"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15"/>
      <c r="D30" s="95" t="s">
        <v>151</v>
      </c>
      <c r="E30" s="635">
        <v>5.1962669334333329</v>
      </c>
      <c r="F30" s="635">
        <v>5.3152462129666667</v>
      </c>
      <c r="G30" s="635">
        <v>6.3718830043333332</v>
      </c>
      <c r="H30" s="635">
        <v>6.9984287021666667</v>
      </c>
      <c r="I30" s="635">
        <v>8.0734578841333331</v>
      </c>
      <c r="J30" s="635">
        <v>8.0995105781000003</v>
      </c>
      <c r="K30" s="635">
        <v>7.2359084557333331</v>
      </c>
      <c r="L30" s="635">
        <v>5.7840010344000001</v>
      </c>
      <c r="M30" s="635">
        <v>4.6939847424333339</v>
      </c>
      <c r="N30" s="635">
        <v>5.5246163627000007</v>
      </c>
      <c r="O30" s="635">
        <v>6.3685752772666673</v>
      </c>
      <c r="P30" s="635">
        <v>6.7142409289333331</v>
      </c>
      <c r="Q30" s="635">
        <v>6.4388352141</v>
      </c>
      <c r="R30" s="701"/>
      <c r="S30" s="87"/>
    </row>
    <row r="31" spans="1:19" s="430" customFormat="1" ht="12.75" customHeight="1" x14ac:dyDescent="0.2">
      <c r="A31" s="403"/>
      <c r="B31" s="466"/>
      <c r="C31" s="1015"/>
      <c r="D31" s="95" t="s">
        <v>457</v>
      </c>
      <c r="E31" s="635">
        <v>-10.813997158200001</v>
      </c>
      <c r="F31" s="635">
        <v>-9.1051182060333335</v>
      </c>
      <c r="G31" s="635">
        <v>-7.3305611209666663</v>
      </c>
      <c r="H31" s="635">
        <v>-6.5854272534333331</v>
      </c>
      <c r="I31" s="635">
        <v>-6.1907028253999998</v>
      </c>
      <c r="J31" s="635">
        <v>-7.3955055757666663</v>
      </c>
      <c r="K31" s="635">
        <v>-8.232036410600001</v>
      </c>
      <c r="L31" s="635">
        <v>-9.2562206712333328</v>
      </c>
      <c r="M31" s="635">
        <v>-7.488547431533334</v>
      </c>
      <c r="N31" s="635">
        <v>-5.2706375591333332</v>
      </c>
      <c r="O31" s="635">
        <v>-2.152471478966667</v>
      </c>
      <c r="P31" s="635">
        <v>4.5591675600000027E-2</v>
      </c>
      <c r="Q31" s="635">
        <v>1.7132092698000001</v>
      </c>
      <c r="R31" s="701"/>
      <c r="S31" s="87"/>
    </row>
    <row r="32" spans="1:19" s="430" customFormat="1" ht="11.25" customHeight="1" x14ac:dyDescent="0.2">
      <c r="A32" s="403"/>
      <c r="B32" s="466"/>
      <c r="C32" s="1015"/>
      <c r="D32" s="95" t="s">
        <v>149</v>
      </c>
      <c r="E32" s="635">
        <v>4.060561703566667</v>
      </c>
      <c r="F32" s="635">
        <v>5.0606313502666671</v>
      </c>
      <c r="G32" s="635">
        <v>6.0559152439333337</v>
      </c>
      <c r="H32" s="635">
        <v>5.5463480924999997</v>
      </c>
      <c r="I32" s="635">
        <v>3.7128961571999994</v>
      </c>
      <c r="J32" s="635">
        <v>2.4984452811</v>
      </c>
      <c r="K32" s="635">
        <v>2.2225393294333333</v>
      </c>
      <c r="L32" s="635">
        <v>1.6979758217000003</v>
      </c>
      <c r="M32" s="635">
        <v>1.6066378488666668</v>
      </c>
      <c r="N32" s="635">
        <v>1.2552176095333334</v>
      </c>
      <c r="O32" s="635">
        <v>2.7282735769333333</v>
      </c>
      <c r="P32" s="635">
        <v>3.3395435791333337</v>
      </c>
      <c r="Q32" s="635">
        <v>4.8259655788000009</v>
      </c>
      <c r="R32" s="701"/>
      <c r="S32" s="87"/>
    </row>
    <row r="33" spans="1:19" s="430" customFormat="1" ht="12" customHeight="1" x14ac:dyDescent="0.2">
      <c r="A33" s="403"/>
      <c r="B33" s="466"/>
      <c r="C33" s="1015"/>
      <c r="D33" s="95" t="s">
        <v>152</v>
      </c>
      <c r="E33" s="635">
        <v>4.7599651573333324</v>
      </c>
      <c r="F33" s="635">
        <v>4.5293643023333336</v>
      </c>
      <c r="G33" s="635">
        <v>5.4489834936666668</v>
      </c>
      <c r="H33" s="635">
        <v>6.1681136796666651</v>
      </c>
      <c r="I33" s="635">
        <v>7.6782747129999995</v>
      </c>
      <c r="J33" s="635">
        <v>9.3602189116666654</v>
      </c>
      <c r="K33" s="635">
        <v>10.779875315333333</v>
      </c>
      <c r="L33" s="635">
        <v>10.948906569666667</v>
      </c>
      <c r="M33" s="635">
        <v>10.201699007666667</v>
      </c>
      <c r="N33" s="635">
        <v>9.8635158596666681</v>
      </c>
      <c r="O33" s="635">
        <v>8.8016884099999988</v>
      </c>
      <c r="P33" s="635">
        <v>9.0284721910000005</v>
      </c>
      <c r="Q33" s="635">
        <v>8.8840132113333325</v>
      </c>
      <c r="R33" s="701"/>
      <c r="S33" s="87"/>
    </row>
    <row r="34" spans="1:19" s="633" customFormat="1" ht="21" customHeight="1" x14ac:dyDescent="0.2">
      <c r="A34" s="632"/>
      <c r="B34" s="496"/>
      <c r="C34" s="1693" t="s">
        <v>301</v>
      </c>
      <c r="D34" s="1693"/>
      <c r="E34" s="639">
        <v>-14.494213061404613</v>
      </c>
      <c r="F34" s="639">
        <v>-17.167523022247568</v>
      </c>
      <c r="G34" s="639">
        <v>-18.576269416660555</v>
      </c>
      <c r="H34" s="639">
        <v>-16.94964780141893</v>
      </c>
      <c r="I34" s="639">
        <v>-13.71552288849785</v>
      </c>
      <c r="J34" s="639">
        <v>-12.473269067316814</v>
      </c>
      <c r="K34" s="639">
        <v>-12.549193567755802</v>
      </c>
      <c r="L34" s="639">
        <v>-13.276923198037137</v>
      </c>
      <c r="M34" s="639">
        <v>-12.799010947487282</v>
      </c>
      <c r="N34" s="639">
        <v>-11.84558956957469</v>
      </c>
      <c r="O34" s="639">
        <v>-12.829827850036374</v>
      </c>
      <c r="P34" s="639">
        <v>-14.689178465919097</v>
      </c>
      <c r="Q34" s="639">
        <v>-17.797292426236545</v>
      </c>
      <c r="R34" s="700"/>
      <c r="S34" s="391"/>
    </row>
    <row r="35" spans="1:19" s="644" customFormat="1" ht="16.5" customHeight="1" x14ac:dyDescent="0.2">
      <c r="A35" s="640"/>
      <c r="B35" s="641"/>
      <c r="C35" s="353" t="s">
        <v>332</v>
      </c>
      <c r="D35" s="642"/>
      <c r="E35" s="643">
        <v>0.12620790901790321</v>
      </c>
      <c r="F35" s="643">
        <v>1.6792420811565016</v>
      </c>
      <c r="G35" s="643">
        <v>2.5322824173496365</v>
      </c>
      <c r="H35" s="643">
        <v>2.345814412637913</v>
      </c>
      <c r="I35" s="643">
        <v>1.5256145578191604</v>
      </c>
      <c r="J35" s="643">
        <v>2.0599032732916998</v>
      </c>
      <c r="K35" s="643">
        <v>2.2513711922046085</v>
      </c>
      <c r="L35" s="643">
        <v>2.2528989451332122</v>
      </c>
      <c r="M35" s="643">
        <v>1.3373374465031311</v>
      </c>
      <c r="N35" s="643">
        <v>1.3012756997379658</v>
      </c>
      <c r="O35" s="643">
        <v>2.0165184807164143</v>
      </c>
      <c r="P35" s="643">
        <v>2.4458701572663659</v>
      </c>
      <c r="Q35" s="643">
        <v>3.3051292603586675</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14"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f>'11desemprego_IEFP'!E16/1000</f>
        <v>432.274</v>
      </c>
      <c r="F50" s="643">
        <f>'11desemprego_IEFP'!F16/1000</f>
        <v>418.18900000000002</v>
      </c>
      <c r="G50" s="643">
        <f>'11desemprego_IEFP'!G16/1000</f>
        <v>416.27499999999998</v>
      </c>
      <c r="H50" s="643">
        <f>'11desemprego_IEFP'!H16/1000</f>
        <v>418.23500000000001</v>
      </c>
      <c r="I50" s="643">
        <f>'11desemprego_IEFP'!I16/1000</f>
        <v>410.81900000000002</v>
      </c>
      <c r="J50" s="643">
        <f>'11desemprego_IEFP'!J16/1000</f>
        <v>404.56400000000002</v>
      </c>
      <c r="K50" s="643">
        <f>'11desemprego_IEFP'!K16/1000</f>
        <v>404.625</v>
      </c>
      <c r="L50" s="643">
        <f>'11desemprego_IEFP'!L16/1000</f>
        <v>403.77100000000002</v>
      </c>
      <c r="M50" s="643">
        <f>'11desemprego_IEFP'!M16/1000</f>
        <v>415.53899999999999</v>
      </c>
      <c r="N50" s="643">
        <f>'11desemprego_IEFP'!N16/1000</f>
        <v>404.60399999999998</v>
      </c>
      <c r="O50" s="643">
        <f>'11desemprego_IEFP'!O16/1000</f>
        <v>393.33499999999998</v>
      </c>
      <c r="P50" s="643">
        <f>'11desemprego_IEFP'!P16/1000</f>
        <v>376.01400000000001</v>
      </c>
      <c r="Q50" s="643">
        <f>'11desemprego_IEFP'!Q16/1000</f>
        <v>350.17399999999998</v>
      </c>
      <c r="R50" s="700"/>
      <c r="S50" s="391"/>
    </row>
    <row r="51" spans="1:19" s="651" customFormat="1" ht="12" customHeight="1" x14ac:dyDescent="0.2">
      <c r="A51" s="648"/>
      <c r="B51" s="649"/>
      <c r="C51" s="650"/>
      <c r="D51" s="689" t="s">
        <v>237</v>
      </c>
      <c r="E51" s="635">
        <v>18.724</v>
      </c>
      <c r="F51" s="635">
        <v>18.724</v>
      </c>
      <c r="G51" s="635">
        <v>16.57</v>
      </c>
      <c r="H51" s="635">
        <v>16.056999999999999</v>
      </c>
      <c r="I51" s="635">
        <v>15.147</v>
      </c>
      <c r="J51" s="635">
        <v>15.574</v>
      </c>
      <c r="K51" s="635">
        <v>15.989000000000001</v>
      </c>
      <c r="L51" s="635">
        <v>17.916</v>
      </c>
      <c r="M51" s="635">
        <v>18.248000000000001</v>
      </c>
      <c r="N51" s="635">
        <v>19.309000000000001</v>
      </c>
      <c r="O51" s="635">
        <v>18.827000000000002</v>
      </c>
      <c r="P51" s="635">
        <v>16.629000000000001</v>
      </c>
      <c r="Q51" s="635" t="s">
        <v>385</v>
      </c>
      <c r="R51" s="703"/>
      <c r="S51" s="87"/>
    </row>
    <row r="52" spans="1:19" s="655" customFormat="1" ht="15" customHeight="1" x14ac:dyDescent="0.2">
      <c r="A52" s="652"/>
      <c r="B52" s="653"/>
      <c r="C52" s="654"/>
      <c r="D52" s="243" t="s">
        <v>298</v>
      </c>
      <c r="E52" s="643">
        <f>+'10desemprego_IEFP'!E8/1000</f>
        <v>43.573</v>
      </c>
      <c r="F52" s="643">
        <f>+'10desemprego_IEFP'!F8/1000</f>
        <v>41.206000000000003</v>
      </c>
      <c r="G52" s="643">
        <f>+'10desemprego_IEFP'!G8/1000</f>
        <v>43.354999999999997</v>
      </c>
      <c r="H52" s="643">
        <f>+'10desemprego_IEFP'!H8/1000</f>
        <v>42.595999999999997</v>
      </c>
      <c r="I52" s="643">
        <f>+'10desemprego_IEFP'!I8/1000</f>
        <v>58.887</v>
      </c>
      <c r="J52" s="643">
        <f>+'10desemprego_IEFP'!J8/1000</f>
        <v>53.715000000000003</v>
      </c>
      <c r="K52" s="643">
        <f>+'10desemprego_IEFP'!K8/1000</f>
        <v>56.884</v>
      </c>
      <c r="L52" s="643">
        <f>+'10desemprego_IEFP'!L8/1000</f>
        <v>40.939</v>
      </c>
      <c r="M52" s="643">
        <f>+'10desemprego_IEFP'!M8/1000</f>
        <v>55.454999999999998</v>
      </c>
      <c r="N52" s="643">
        <f>+'10desemprego_IEFP'!N8/1000</f>
        <v>41.216000000000001</v>
      </c>
      <c r="O52" s="643">
        <f>+'10desemprego_IEFP'!O8/1000</f>
        <v>42.65</v>
      </c>
      <c r="P52" s="643">
        <f>+'10desemprego_IEFP'!P8/1000</f>
        <v>39.933</v>
      </c>
      <c r="Q52" s="643">
        <f>+'10desemprego_IEFP'!Q8/1000</f>
        <v>38.521000000000001</v>
      </c>
      <c r="R52" s="704"/>
      <c r="S52" s="391"/>
    </row>
    <row r="53" spans="1:19" s="430" customFormat="1" ht="11.25" customHeight="1" x14ac:dyDescent="0.2">
      <c r="A53" s="403"/>
      <c r="B53" s="466"/>
      <c r="C53" s="645"/>
      <c r="D53" s="689" t="s">
        <v>238</v>
      </c>
      <c r="E53" s="635">
        <v>-12.864456265248169</v>
      </c>
      <c r="F53" s="635">
        <v>-16.748828188136411</v>
      </c>
      <c r="G53" s="635">
        <v>-8.2822085889570634</v>
      </c>
      <c r="H53" s="635">
        <v>-15.437147621694603</v>
      </c>
      <c r="I53" s="635">
        <v>-10.03300027500228</v>
      </c>
      <c r="J53" s="635">
        <v>-7.8471066582030851</v>
      </c>
      <c r="K53" s="635">
        <v>-2.3316506988084185</v>
      </c>
      <c r="L53" s="635">
        <v>-11.064042405283271</v>
      </c>
      <c r="M53" s="635">
        <v>-6.8077168688871703</v>
      </c>
      <c r="N53" s="635">
        <v>-6.2292396596441701</v>
      </c>
      <c r="O53" s="635">
        <v>-16.1225613593455</v>
      </c>
      <c r="P53" s="635">
        <v>5.9062218214607665</v>
      </c>
      <c r="Q53" s="635">
        <f>+(Q52/E52-1)*100</f>
        <v>-11.594335941982415</v>
      </c>
      <c r="R53" s="701"/>
      <c r="S53" s="87"/>
    </row>
    <row r="54" spans="1:19" s="633" customFormat="1" ht="15.75" customHeight="1" x14ac:dyDescent="0.2">
      <c r="A54" s="632"/>
      <c r="B54" s="496"/>
      <c r="C54" s="1014" t="s">
        <v>299</v>
      </c>
      <c r="D54" s="217"/>
      <c r="E54" s="643">
        <f>+'10desemprego_IEFP'!E31/1000</f>
        <v>17.074000000000002</v>
      </c>
      <c r="F54" s="643">
        <f>+'10desemprego_IEFP'!F31/1000</f>
        <v>13.68</v>
      </c>
      <c r="G54" s="643">
        <f>+'10desemprego_IEFP'!G31/1000</f>
        <v>11.481999999999999</v>
      </c>
      <c r="H54" s="643">
        <f>+'10desemprego_IEFP'!H31/1000</f>
        <v>10.444000000000001</v>
      </c>
      <c r="I54" s="643">
        <f>+'10desemprego_IEFP'!I31/1000</f>
        <v>11.987</v>
      </c>
      <c r="J54" s="643">
        <f>+'10desemprego_IEFP'!J31/1000</f>
        <v>15.068</v>
      </c>
      <c r="K54" s="643">
        <f>+'10desemprego_IEFP'!K31/1000</f>
        <v>10.233000000000001</v>
      </c>
      <c r="L54" s="643">
        <f>+'10desemprego_IEFP'!L31/1000</f>
        <v>6.984</v>
      </c>
      <c r="M54" s="643">
        <f>+'10desemprego_IEFP'!M31/1000</f>
        <v>13.298</v>
      </c>
      <c r="N54" s="643">
        <f>+'10desemprego_IEFP'!N31/1000</f>
        <v>10.877000000000001</v>
      </c>
      <c r="O54" s="643">
        <f>+'10desemprego_IEFP'!O31/1000</f>
        <v>15.03</v>
      </c>
      <c r="P54" s="643">
        <f>+'10desemprego_IEFP'!P31/1000</f>
        <v>10.983000000000001</v>
      </c>
      <c r="Q54" s="643">
        <f>+'10desemprego_IEFP'!Q31/1000</f>
        <v>12.856999999999999</v>
      </c>
      <c r="R54" s="700"/>
      <c r="S54" s="391"/>
    </row>
    <row r="55" spans="1:19" s="430" customFormat="1" ht="9.75" customHeight="1" x14ac:dyDescent="0.2">
      <c r="A55" s="612"/>
      <c r="B55" s="656"/>
      <c r="C55" s="657"/>
      <c r="D55" s="689" t="s">
        <v>154</v>
      </c>
      <c r="E55" s="635">
        <v>1.197249881460416</v>
      </c>
      <c r="F55" s="635">
        <v>-15.939535455327524</v>
      </c>
      <c r="G55" s="635">
        <v>-3.9163179916318014</v>
      </c>
      <c r="H55" s="635">
        <v>8.8710518086104528</v>
      </c>
      <c r="I55" s="635">
        <v>7.4296468901236867</v>
      </c>
      <c r="J55" s="635">
        <v>59.534145050291151</v>
      </c>
      <c r="K55" s="635">
        <v>22.933685728015398</v>
      </c>
      <c r="L55" s="635">
        <v>17.063359034529</v>
      </c>
      <c r="M55" s="635">
        <v>18.457153037591301</v>
      </c>
      <c r="N55" s="635">
        <v>-22.66069397042093</v>
      </c>
      <c r="O55" s="635">
        <v>-5.4241127611376783</v>
      </c>
      <c r="P55" s="635">
        <v>5.465974309921684E-2</v>
      </c>
      <c r="Q55" s="635">
        <f>+(Q54/E54-1)*100</f>
        <v>-24.698371793370043</v>
      </c>
      <c r="R55" s="701"/>
      <c r="S55" s="87"/>
    </row>
    <row r="56" spans="1:19" s="633" customFormat="1" ht="15.75" customHeight="1" x14ac:dyDescent="0.2">
      <c r="A56" s="632"/>
      <c r="B56" s="496"/>
      <c r="C56" s="1693" t="s">
        <v>331</v>
      </c>
      <c r="D56" s="1693"/>
      <c r="E56" s="643">
        <v>200.786</v>
      </c>
      <c r="F56" s="643">
        <v>191.30699999999999</v>
      </c>
      <c r="G56" s="643">
        <v>189.06899999999999</v>
      </c>
      <c r="H56" s="643">
        <v>185.47300000000001</v>
      </c>
      <c r="I56" s="643">
        <v>188.96899999999999</v>
      </c>
      <c r="J56" s="643">
        <v>180.16399999999999</v>
      </c>
      <c r="K56" s="643">
        <v>182.46799999999999</v>
      </c>
      <c r="L56" s="643">
        <v>185.28399999999999</v>
      </c>
      <c r="M56" s="643">
        <v>192.33099999999999</v>
      </c>
      <c r="N56" s="643">
        <v>190.625</v>
      </c>
      <c r="O56" s="643">
        <v>188.21</v>
      </c>
      <c r="P56" s="643">
        <v>183.733</v>
      </c>
      <c r="Q56" s="643">
        <v>177.56899999999999</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88" t="s">
        <v>459</v>
      </c>
      <c r="D70" s="1688"/>
      <c r="E70" s="1688"/>
      <c r="F70" s="1688"/>
      <c r="G70" s="1688"/>
      <c r="H70" s="1688"/>
      <c r="I70" s="1688"/>
      <c r="J70" s="1688"/>
      <c r="K70" s="1688"/>
      <c r="L70" s="1688"/>
      <c r="M70" s="1688"/>
      <c r="N70" s="1688"/>
      <c r="O70" s="1688"/>
      <c r="P70" s="1688"/>
      <c r="Q70" s="1688"/>
      <c r="R70" s="701"/>
      <c r="S70" s="87"/>
    </row>
    <row r="71" spans="1:19" s="736" customFormat="1" ht="11.25" customHeight="1" x14ac:dyDescent="0.2">
      <c r="A71" s="415"/>
      <c r="B71" s="567"/>
      <c r="C71" s="1690" t="s">
        <v>460</v>
      </c>
      <c r="D71" s="1690"/>
      <c r="E71" s="1690"/>
      <c r="F71" s="1690"/>
      <c r="G71" s="1690"/>
      <c r="H71" s="1690"/>
      <c r="I71" s="1690"/>
      <c r="J71" s="1689" t="s">
        <v>455</v>
      </c>
      <c r="K71" s="1689"/>
      <c r="L71" s="1689"/>
      <c r="M71" s="1689"/>
      <c r="N71" s="1695" t="s">
        <v>454</v>
      </c>
      <c r="O71" s="1695"/>
      <c r="P71" s="1695"/>
      <c r="Q71" s="1695"/>
      <c r="R71" s="1018"/>
      <c r="S71" s="1018"/>
    </row>
    <row r="72" spans="1:19" s="430" customFormat="1" ht="9.75" customHeight="1" x14ac:dyDescent="0.2">
      <c r="A72" s="403"/>
      <c r="B72" s="466"/>
      <c r="C72" s="1019" t="s">
        <v>499</v>
      </c>
      <c r="D72" s="1019"/>
      <c r="R72" s="701"/>
      <c r="S72" s="87"/>
    </row>
    <row r="73" spans="1:19" x14ac:dyDescent="0.2">
      <c r="A73" s="403"/>
      <c r="B73" s="661">
        <v>20</v>
      </c>
      <c r="C73" s="1653">
        <v>43252</v>
      </c>
      <c r="D73" s="1653"/>
      <c r="E73" s="626"/>
      <c r="F73" s="662"/>
      <c r="G73" s="662"/>
      <c r="H73" s="662"/>
      <c r="I73" s="662"/>
      <c r="J73" s="663"/>
      <c r="K73" s="663"/>
      <c r="L73" s="663"/>
      <c r="M73" s="663"/>
      <c r="N73" s="664"/>
      <c r="O73" s="664"/>
      <c r="P73" s="664"/>
      <c r="Q73" s="917"/>
      <c r="R73" s="705"/>
      <c r="S73" s="917"/>
    </row>
  </sheetData>
  <mergeCells count="11">
    <mergeCell ref="C34:D34"/>
    <mergeCell ref="C56:D56"/>
    <mergeCell ref="C70:Q70"/>
    <mergeCell ref="J71:M71"/>
    <mergeCell ref="N71:Q71"/>
    <mergeCell ref="C73:D73"/>
    <mergeCell ref="E1:Q1"/>
    <mergeCell ref="P3:Q3"/>
    <mergeCell ref="C71:I71"/>
    <mergeCell ref="E6:L6"/>
    <mergeCell ref="M6:Q6"/>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5"/>
      <c r="C1" s="806" t="s">
        <v>388</v>
      </c>
      <c r="D1" s="807"/>
      <c r="E1" s="99"/>
      <c r="F1" s="99"/>
      <c r="G1" s="99"/>
      <c r="H1" s="99"/>
      <c r="I1" s="808"/>
      <c r="J1" s="99"/>
      <c r="K1" s="99"/>
      <c r="L1" s="96"/>
    </row>
    <row r="2" spans="1:12" ht="6" customHeight="1" x14ac:dyDescent="0.2">
      <c r="A2" s="337"/>
      <c r="B2" s="809"/>
      <c r="C2" s="810"/>
      <c r="D2" s="810"/>
      <c r="E2" s="811"/>
      <c r="F2" s="811"/>
      <c r="G2" s="811"/>
      <c r="H2" s="811"/>
      <c r="I2" s="812"/>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700" t="s">
        <v>466</v>
      </c>
      <c r="D4" s="1701"/>
      <c r="E4" s="1701"/>
      <c r="F4" s="1701"/>
      <c r="G4" s="1701"/>
      <c r="H4" s="1701"/>
      <c r="I4" s="1701"/>
      <c r="J4" s="1702"/>
      <c r="K4" s="338"/>
      <c r="L4" s="100"/>
    </row>
    <row r="5" spans="1:12" ht="15.75" customHeight="1" x14ac:dyDescent="0.2">
      <c r="A5" s="337"/>
      <c r="B5" s="337"/>
      <c r="C5" s="813" t="s">
        <v>465</v>
      </c>
      <c r="D5" s="102"/>
      <c r="E5" s="102"/>
      <c r="F5" s="102"/>
      <c r="G5" s="102"/>
      <c r="H5" s="102"/>
      <c r="I5" s="102"/>
      <c r="J5" s="814"/>
      <c r="K5" s="338"/>
      <c r="L5" s="96"/>
    </row>
    <row r="6" spans="1:12" ht="12" customHeight="1" x14ac:dyDescent="0.2">
      <c r="A6" s="337"/>
      <c r="B6" s="337"/>
      <c r="C6" s="102"/>
      <c r="D6" s="102"/>
      <c r="E6" s="815"/>
      <c r="F6" s="815"/>
      <c r="G6" s="815"/>
      <c r="H6" s="815"/>
      <c r="I6" s="815"/>
      <c r="J6" s="816"/>
      <c r="K6" s="338"/>
      <c r="L6" s="96"/>
    </row>
    <row r="7" spans="1:12" ht="24" customHeight="1" x14ac:dyDescent="0.2">
      <c r="A7" s="337"/>
      <c r="B7" s="337"/>
      <c r="C7" s="1703" t="s">
        <v>601</v>
      </c>
      <c r="D7" s="1704"/>
      <c r="E7" s="804" t="s">
        <v>68</v>
      </c>
      <c r="F7" s="804" t="s">
        <v>389</v>
      </c>
      <c r="G7" s="103" t="s">
        <v>390</v>
      </c>
      <c r="H7" s="103" t="s">
        <v>391</v>
      </c>
      <c r="I7" s="103"/>
      <c r="J7" s="817"/>
      <c r="K7" s="339"/>
      <c r="L7" s="104"/>
    </row>
    <row r="8" spans="1:12" s="824" customFormat="1" ht="3" customHeight="1" x14ac:dyDescent="0.2">
      <c r="A8" s="818"/>
      <c r="B8" s="337"/>
      <c r="C8" s="105"/>
      <c r="D8" s="819"/>
      <c r="E8" s="820"/>
      <c r="F8" s="821"/>
      <c r="G8" s="819"/>
      <c r="H8" s="819"/>
      <c r="I8" s="819"/>
      <c r="J8" s="819"/>
      <c r="K8" s="822"/>
      <c r="L8" s="823"/>
    </row>
    <row r="9" spans="1:12" s="109" customFormat="1" ht="12.75" customHeight="1" x14ac:dyDescent="0.2">
      <c r="A9" s="382"/>
      <c r="B9" s="337"/>
      <c r="C9" s="107" t="s">
        <v>194</v>
      </c>
      <c r="D9" s="752" t="s">
        <v>194</v>
      </c>
      <c r="E9" s="773">
        <v>3.4</v>
      </c>
      <c r="F9" s="773">
        <v>6</v>
      </c>
      <c r="G9" s="773">
        <v>3.9</v>
      </c>
      <c r="H9" s="773">
        <v>2.9</v>
      </c>
      <c r="I9" s="108">
        <f>IFERROR(H9/G9,":")</f>
        <v>0.74358974358974361</v>
      </c>
      <c r="J9" s="825"/>
      <c r="K9" s="340"/>
      <c r="L9" s="106"/>
    </row>
    <row r="10" spans="1:12" ht="12.75" customHeight="1" x14ac:dyDescent="0.2">
      <c r="A10" s="337"/>
      <c r="B10" s="337"/>
      <c r="C10" s="107" t="s">
        <v>195</v>
      </c>
      <c r="D10" s="752" t="s">
        <v>195</v>
      </c>
      <c r="E10" s="773">
        <v>4.9000000000000004</v>
      </c>
      <c r="F10" s="773">
        <v>9.9</v>
      </c>
      <c r="G10" s="773">
        <v>5.2</v>
      </c>
      <c r="H10" s="773">
        <v>4.5999999999999996</v>
      </c>
      <c r="I10" s="108">
        <f t="shared" ref="I10:I39" si="0">IFERROR(H10/G10,":")</f>
        <v>0.88461538461538447</v>
      </c>
      <c r="J10" s="825"/>
      <c r="K10" s="341"/>
      <c r="L10" s="98"/>
    </row>
    <row r="11" spans="1:12" ht="12.75" customHeight="1" x14ac:dyDescent="0.2">
      <c r="A11" s="337"/>
      <c r="B11" s="337"/>
      <c r="C11" s="107" t="s">
        <v>196</v>
      </c>
      <c r="D11" s="752" t="s">
        <v>196</v>
      </c>
      <c r="E11" s="773">
        <v>6.3</v>
      </c>
      <c r="F11" s="773">
        <v>17.7</v>
      </c>
      <c r="G11" s="773">
        <v>6.4</v>
      </c>
      <c r="H11" s="773">
        <v>6.2</v>
      </c>
      <c r="I11" s="108">
        <f t="shared" si="0"/>
        <v>0.96875</v>
      </c>
      <c r="J11" s="825"/>
      <c r="K11" s="341"/>
      <c r="L11" s="98"/>
    </row>
    <row r="12" spans="1:12" ht="12.75" customHeight="1" x14ac:dyDescent="0.2">
      <c r="A12" s="337"/>
      <c r="B12" s="337"/>
      <c r="C12" s="107" t="s">
        <v>363</v>
      </c>
      <c r="D12" s="752" t="s">
        <v>363</v>
      </c>
      <c r="E12" s="773">
        <v>8.6</v>
      </c>
      <c r="F12" s="773" t="s">
        <v>602</v>
      </c>
      <c r="G12" s="773">
        <v>8.1</v>
      </c>
      <c r="H12" s="773">
        <v>9</v>
      </c>
      <c r="I12" s="108">
        <f t="shared" si="0"/>
        <v>1.1111111111111112</v>
      </c>
      <c r="J12" s="825"/>
      <c r="K12" s="341"/>
      <c r="L12" s="98"/>
    </row>
    <row r="13" spans="1:12" ht="12.75" customHeight="1" x14ac:dyDescent="0.2">
      <c r="A13" s="337"/>
      <c r="B13" s="337"/>
      <c r="C13" s="107"/>
      <c r="D13" s="752" t="s">
        <v>371</v>
      </c>
      <c r="E13" s="773">
        <v>9.1</v>
      </c>
      <c r="F13" s="773">
        <v>23.5</v>
      </c>
      <c r="G13" s="773">
        <v>8.5</v>
      </c>
      <c r="H13" s="773">
        <v>9.8000000000000007</v>
      </c>
      <c r="I13" s="108">
        <f t="shared" si="0"/>
        <v>1.1529411764705884</v>
      </c>
      <c r="J13" s="825"/>
      <c r="K13" s="341"/>
      <c r="L13" s="98"/>
    </row>
    <row r="14" spans="1:12" ht="12.75" customHeight="1" x14ac:dyDescent="0.2">
      <c r="A14" s="337"/>
      <c r="B14" s="337"/>
      <c r="C14" s="107" t="s">
        <v>197</v>
      </c>
      <c r="D14" s="752" t="s">
        <v>197</v>
      </c>
      <c r="E14" s="773">
        <v>7.4</v>
      </c>
      <c r="F14" s="773">
        <v>18.2</v>
      </c>
      <c r="G14" s="773">
        <v>6.8</v>
      </c>
      <c r="H14" s="773">
        <v>8</v>
      </c>
      <c r="I14" s="108">
        <f t="shared" si="0"/>
        <v>1.1764705882352942</v>
      </c>
      <c r="J14" s="825"/>
      <c r="K14" s="341"/>
      <c r="L14" s="98"/>
    </row>
    <row r="15" spans="1:12" ht="12.75" customHeight="1" x14ac:dyDescent="0.2">
      <c r="A15" s="337"/>
      <c r="B15" s="337"/>
      <c r="C15" s="107" t="s">
        <v>364</v>
      </c>
      <c r="D15" s="752" t="s">
        <v>372</v>
      </c>
      <c r="E15" s="773">
        <v>5.2</v>
      </c>
      <c r="F15" s="773">
        <v>9.6</v>
      </c>
      <c r="G15" s="773">
        <v>4.7</v>
      </c>
      <c r="H15" s="773">
        <v>5.8</v>
      </c>
      <c r="I15" s="108">
        <f t="shared" si="0"/>
        <v>1.2340425531914894</v>
      </c>
      <c r="J15" s="825"/>
      <c r="K15" s="341"/>
      <c r="L15" s="98"/>
    </row>
    <row r="16" spans="1:12" ht="12.75" customHeight="1" x14ac:dyDescent="0.2">
      <c r="A16" s="337"/>
      <c r="B16" s="337"/>
      <c r="C16" s="107" t="s">
        <v>198</v>
      </c>
      <c r="D16" s="752" t="s">
        <v>198</v>
      </c>
      <c r="E16" s="773">
        <v>15.9</v>
      </c>
      <c r="F16" s="773">
        <v>34.4</v>
      </c>
      <c r="G16" s="773">
        <v>14.3</v>
      </c>
      <c r="H16" s="773">
        <v>17.8</v>
      </c>
      <c r="I16" s="108">
        <f t="shared" si="0"/>
        <v>1.2447552447552448</v>
      </c>
      <c r="J16" s="825"/>
      <c r="K16" s="341"/>
      <c r="L16" s="98"/>
    </row>
    <row r="17" spans="1:12" ht="12.75" customHeight="1" x14ac:dyDescent="0.2">
      <c r="A17" s="337"/>
      <c r="B17" s="337"/>
      <c r="C17" s="107" t="s">
        <v>365</v>
      </c>
      <c r="D17" s="752" t="s">
        <v>365</v>
      </c>
      <c r="E17" s="773">
        <v>5.6</v>
      </c>
      <c r="F17" s="773">
        <v>8</v>
      </c>
      <c r="G17" s="773">
        <v>6</v>
      </c>
      <c r="H17" s="773">
        <v>5.2</v>
      </c>
      <c r="I17" s="108">
        <f t="shared" si="0"/>
        <v>0.8666666666666667</v>
      </c>
      <c r="J17" s="825"/>
      <c r="K17" s="341"/>
      <c r="L17" s="98"/>
    </row>
    <row r="18" spans="1:12" ht="12.75" customHeight="1" x14ac:dyDescent="0.2">
      <c r="A18" s="337"/>
      <c r="B18" s="337"/>
      <c r="C18" s="107" t="s">
        <v>199</v>
      </c>
      <c r="D18" s="752" t="s">
        <v>199</v>
      </c>
      <c r="E18" s="773">
        <v>8.1</v>
      </c>
      <c r="F18" s="773">
        <v>18.899999999999999</v>
      </c>
      <c r="G18" s="773">
        <v>8.1</v>
      </c>
      <c r="H18" s="773">
        <v>8.1</v>
      </c>
      <c r="I18" s="108">
        <f t="shared" si="0"/>
        <v>1</v>
      </c>
      <c r="J18" s="825"/>
      <c r="K18" s="341"/>
      <c r="L18" s="98"/>
    </row>
    <row r="19" spans="1:12" ht="12.75" customHeight="1" x14ac:dyDescent="0.2">
      <c r="A19" s="337"/>
      <c r="B19" s="337"/>
      <c r="C19" s="107" t="s">
        <v>200</v>
      </c>
      <c r="D19" s="752" t="s">
        <v>200</v>
      </c>
      <c r="E19" s="773">
        <v>9.1999999999999993</v>
      </c>
      <c r="F19" s="773">
        <v>20.7</v>
      </c>
      <c r="G19" s="773">
        <v>8.9</v>
      </c>
      <c r="H19" s="773">
        <v>9.4</v>
      </c>
      <c r="I19" s="108">
        <f t="shared" si="0"/>
        <v>1.0561797752808988</v>
      </c>
      <c r="J19" s="825"/>
      <c r="K19" s="341"/>
      <c r="L19" s="98"/>
    </row>
    <row r="20" spans="1:12" s="111" customFormat="1" ht="12.75" customHeight="1" x14ac:dyDescent="0.2">
      <c r="A20" s="383"/>
      <c r="B20" s="337"/>
      <c r="C20" s="107" t="s">
        <v>347</v>
      </c>
      <c r="D20" s="752" t="s">
        <v>366</v>
      </c>
      <c r="E20" s="773">
        <v>20.100000000000001</v>
      </c>
      <c r="F20" s="773">
        <v>43.2</v>
      </c>
      <c r="G20" s="773">
        <v>16.3</v>
      </c>
      <c r="H20" s="773">
        <v>25</v>
      </c>
      <c r="I20" s="108">
        <f t="shared" si="0"/>
        <v>1.5337423312883436</v>
      </c>
      <c r="J20" s="826"/>
      <c r="K20" s="342"/>
      <c r="L20" s="110"/>
    </row>
    <row r="21" spans="1:12" ht="12.75" customHeight="1" x14ac:dyDescent="0.2">
      <c r="A21" s="337"/>
      <c r="B21" s="337"/>
      <c r="C21" s="107" t="s">
        <v>201</v>
      </c>
      <c r="D21" s="752" t="s">
        <v>373</v>
      </c>
      <c r="E21" s="773">
        <v>3.9</v>
      </c>
      <c r="F21" s="773">
        <v>6.9</v>
      </c>
      <c r="G21" s="773">
        <v>3.8</v>
      </c>
      <c r="H21" s="773">
        <v>4</v>
      </c>
      <c r="I21" s="108">
        <f t="shared" si="0"/>
        <v>1.0526315789473684</v>
      </c>
      <c r="J21" s="825"/>
      <c r="K21" s="341"/>
      <c r="L21" s="98"/>
    </row>
    <row r="22" spans="1:12" s="113" customFormat="1" ht="12.75" customHeight="1" x14ac:dyDescent="0.2">
      <c r="A22" s="384"/>
      <c r="B22" s="337"/>
      <c r="C22" s="107" t="s">
        <v>202</v>
      </c>
      <c r="D22" s="752" t="s">
        <v>202</v>
      </c>
      <c r="E22" s="773">
        <v>5.4</v>
      </c>
      <c r="F22" s="773">
        <v>12.3</v>
      </c>
      <c r="G22" s="773">
        <v>5.4</v>
      </c>
      <c r="H22" s="773">
        <v>5.3</v>
      </c>
      <c r="I22" s="108">
        <f t="shared" si="0"/>
        <v>0.9814814814814814</v>
      </c>
      <c r="J22" s="826"/>
      <c r="K22" s="343"/>
      <c r="L22" s="112"/>
    </row>
    <row r="23" spans="1:12" s="115" customFormat="1" ht="12.75" customHeight="1" x14ac:dyDescent="0.2">
      <c r="A23" s="344"/>
      <c r="B23" s="344"/>
      <c r="C23" s="107" t="s">
        <v>203</v>
      </c>
      <c r="D23" s="752" t="s">
        <v>203</v>
      </c>
      <c r="E23" s="773">
        <v>11.2</v>
      </c>
      <c r="F23" s="773">
        <v>33.1</v>
      </c>
      <c r="G23" s="773">
        <v>10.1</v>
      </c>
      <c r="H23" s="773">
        <v>12.5</v>
      </c>
      <c r="I23" s="108">
        <f t="shared" si="0"/>
        <v>1.2376237623762376</v>
      </c>
      <c r="J23" s="825"/>
      <c r="K23" s="341"/>
      <c r="L23" s="114"/>
    </row>
    <row r="24" spans="1:12" ht="12.75" customHeight="1" x14ac:dyDescent="0.2">
      <c r="A24" s="337"/>
      <c r="B24" s="337"/>
      <c r="C24" s="107" t="s">
        <v>204</v>
      </c>
      <c r="D24" s="752" t="s">
        <v>204</v>
      </c>
      <c r="E24" s="773">
        <v>5.3</v>
      </c>
      <c r="F24" s="773">
        <v>13.9</v>
      </c>
      <c r="G24" s="773">
        <v>5.3</v>
      </c>
      <c r="H24" s="773">
        <v>5.2</v>
      </c>
      <c r="I24" s="108">
        <f t="shared" si="0"/>
        <v>0.98113207547169823</v>
      </c>
      <c r="J24" s="825"/>
      <c r="K24" s="341"/>
      <c r="L24" s="98"/>
    </row>
    <row r="25" spans="1:12" ht="12.75" customHeight="1" x14ac:dyDescent="0.2">
      <c r="A25" s="337"/>
      <c r="B25" s="337"/>
      <c r="C25" s="107" t="s">
        <v>205</v>
      </c>
      <c r="D25" s="752" t="s">
        <v>205</v>
      </c>
      <c r="E25" s="773">
        <v>3</v>
      </c>
      <c r="F25" s="773">
        <v>6.8</v>
      </c>
      <c r="G25" s="773">
        <v>3.2</v>
      </c>
      <c r="H25" s="773">
        <v>2.7</v>
      </c>
      <c r="I25" s="108">
        <f t="shared" si="0"/>
        <v>0.84375</v>
      </c>
      <c r="J25" s="825"/>
      <c r="K25" s="341"/>
      <c r="L25" s="98"/>
    </row>
    <row r="26" spans="1:12" s="117" customFormat="1" ht="12.75" customHeight="1" x14ac:dyDescent="0.2">
      <c r="A26" s="345"/>
      <c r="B26" s="345"/>
      <c r="C26" s="105" t="s">
        <v>73</v>
      </c>
      <c r="D26" s="827" t="s">
        <v>73</v>
      </c>
      <c r="E26" s="828">
        <v>7.4</v>
      </c>
      <c r="F26" s="828">
        <v>22.1</v>
      </c>
      <c r="G26" s="828">
        <v>7.3</v>
      </c>
      <c r="H26" s="828">
        <v>7.5</v>
      </c>
      <c r="I26" s="829">
        <f t="shared" si="0"/>
        <v>1.0273972602739727</v>
      </c>
      <c r="J26" s="826"/>
      <c r="K26" s="346"/>
      <c r="L26" s="116"/>
    </row>
    <row r="27" spans="1:12" s="119" customFormat="1" ht="12.75" customHeight="1" x14ac:dyDescent="0.2">
      <c r="A27" s="347"/>
      <c r="B27" s="385"/>
      <c r="C27" s="389" t="s">
        <v>206</v>
      </c>
      <c r="D27" s="753" t="s">
        <v>206</v>
      </c>
      <c r="E27" s="774">
        <v>8.5</v>
      </c>
      <c r="F27" s="774">
        <v>17.2</v>
      </c>
      <c r="G27" s="774">
        <v>8.1</v>
      </c>
      <c r="H27" s="774">
        <v>9</v>
      </c>
      <c r="I27" s="830">
        <f t="shared" si="0"/>
        <v>1.1111111111111112</v>
      </c>
      <c r="J27" s="831"/>
      <c r="K27" s="348"/>
      <c r="L27" s="118"/>
    </row>
    <row r="28" spans="1:12" ht="12.75" customHeight="1" x14ac:dyDescent="0.2">
      <c r="A28" s="337"/>
      <c r="B28" s="337"/>
      <c r="C28" s="107" t="s">
        <v>207</v>
      </c>
      <c r="D28" s="752" t="s">
        <v>207</v>
      </c>
      <c r="E28" s="773">
        <v>5.0999999999999996</v>
      </c>
      <c r="F28" s="773">
        <v>10.1</v>
      </c>
      <c r="G28" s="773">
        <v>5.2</v>
      </c>
      <c r="H28" s="773">
        <v>5</v>
      </c>
      <c r="I28" s="108">
        <f t="shared" si="0"/>
        <v>0.96153846153846145</v>
      </c>
      <c r="J28" s="825"/>
      <c r="K28" s="341"/>
      <c r="L28" s="98"/>
    </row>
    <row r="29" spans="1:12" ht="12.75" customHeight="1" x14ac:dyDescent="0.2">
      <c r="A29" s="337"/>
      <c r="B29" s="337"/>
      <c r="C29" s="107" t="s">
        <v>208</v>
      </c>
      <c r="D29" s="752" t="s">
        <v>208</v>
      </c>
      <c r="E29" s="773">
        <v>5.2</v>
      </c>
      <c r="F29" s="773">
        <v>10.1</v>
      </c>
      <c r="G29" s="773">
        <v>4.8</v>
      </c>
      <c r="H29" s="773">
        <v>5.6</v>
      </c>
      <c r="I29" s="108">
        <f t="shared" si="0"/>
        <v>1.1666666666666667</v>
      </c>
      <c r="J29" s="825"/>
      <c r="K29" s="341"/>
      <c r="L29" s="98"/>
    </row>
    <row r="30" spans="1:12" ht="12.75" customHeight="1" x14ac:dyDescent="0.2">
      <c r="A30" s="337"/>
      <c r="B30" s="337"/>
      <c r="C30" s="107" t="s">
        <v>349</v>
      </c>
      <c r="D30" s="752" t="s">
        <v>368</v>
      </c>
      <c r="E30" s="773">
        <v>3.7</v>
      </c>
      <c r="F30" s="773">
        <v>10</v>
      </c>
      <c r="G30" s="773">
        <v>3.3</v>
      </c>
      <c r="H30" s="773">
        <v>4.2</v>
      </c>
      <c r="I30" s="108">
        <f t="shared" si="0"/>
        <v>1.2727272727272729</v>
      </c>
      <c r="J30" s="825"/>
      <c r="K30" s="341"/>
      <c r="L30" s="98"/>
    </row>
    <row r="31" spans="1:12" ht="12.75" customHeight="1" x14ac:dyDescent="0.2">
      <c r="A31" s="337"/>
      <c r="B31" s="337"/>
      <c r="C31" s="107" t="s">
        <v>336</v>
      </c>
      <c r="D31" s="752" t="s">
        <v>369</v>
      </c>
      <c r="E31" s="773">
        <v>7.4</v>
      </c>
      <c r="F31" s="773">
        <v>11.8</v>
      </c>
      <c r="G31" s="773">
        <v>7.9</v>
      </c>
      <c r="H31" s="773">
        <v>6.9</v>
      </c>
      <c r="I31" s="108">
        <f t="shared" si="0"/>
        <v>0.87341772151898733</v>
      </c>
      <c r="J31" s="825"/>
      <c r="K31" s="341"/>
      <c r="L31" s="98"/>
    </row>
    <row r="32" spans="1:12" ht="12.75" customHeight="1" x14ac:dyDescent="0.2">
      <c r="A32" s="337"/>
      <c r="B32" s="337"/>
      <c r="C32" s="107" t="s">
        <v>240</v>
      </c>
      <c r="D32" s="752" t="s">
        <v>374</v>
      </c>
      <c r="E32" s="773">
        <v>6.9</v>
      </c>
      <c r="F32" s="773">
        <v>11.9</v>
      </c>
      <c r="G32" s="773">
        <v>7.9</v>
      </c>
      <c r="H32" s="773">
        <v>5.8</v>
      </c>
      <c r="I32" s="108">
        <f t="shared" si="0"/>
        <v>0.73417721518987333</v>
      </c>
      <c r="J32" s="825"/>
      <c r="K32" s="341"/>
      <c r="L32" s="98"/>
    </row>
    <row r="33" spans="1:12" s="122" customFormat="1" ht="12.75" customHeight="1" x14ac:dyDescent="0.2">
      <c r="A33" s="386"/>
      <c r="B33" s="337"/>
      <c r="C33" s="107" t="s">
        <v>209</v>
      </c>
      <c r="D33" s="752" t="s">
        <v>209</v>
      </c>
      <c r="E33" s="773">
        <v>3.8</v>
      </c>
      <c r="F33" s="773">
        <v>11</v>
      </c>
      <c r="G33" s="773">
        <v>3.6</v>
      </c>
      <c r="H33" s="773">
        <v>4.0999999999999996</v>
      </c>
      <c r="I33" s="108">
        <f t="shared" si="0"/>
        <v>1.1388888888888888</v>
      </c>
      <c r="J33" s="825"/>
      <c r="K33" s="349"/>
      <c r="L33" s="120"/>
    </row>
    <row r="34" spans="1:12" ht="12.75" customHeight="1" x14ac:dyDescent="0.2">
      <c r="A34" s="337"/>
      <c r="B34" s="337"/>
      <c r="C34" s="107" t="s">
        <v>348</v>
      </c>
      <c r="D34" s="752" t="s">
        <v>367</v>
      </c>
      <c r="E34" s="773">
        <v>4.0999999999999996</v>
      </c>
      <c r="F34" s="773">
        <v>11.5</v>
      </c>
      <c r="G34" s="773">
        <v>4.2</v>
      </c>
      <c r="H34" s="773">
        <v>4</v>
      </c>
      <c r="I34" s="108">
        <f t="shared" si="0"/>
        <v>0.95238095238095233</v>
      </c>
      <c r="J34" s="825"/>
      <c r="K34" s="341"/>
      <c r="L34" s="98"/>
    </row>
    <row r="35" spans="1:12" ht="12.75" customHeight="1" x14ac:dyDescent="0.2">
      <c r="A35" s="337"/>
      <c r="B35" s="337"/>
      <c r="C35" s="107" t="s">
        <v>210</v>
      </c>
      <c r="D35" s="752" t="s">
        <v>210</v>
      </c>
      <c r="E35" s="773">
        <v>2.2000000000000002</v>
      </c>
      <c r="F35" s="773">
        <v>7.2</v>
      </c>
      <c r="G35" s="773">
        <v>1.8</v>
      </c>
      <c r="H35" s="773">
        <v>2.8</v>
      </c>
      <c r="I35" s="108">
        <f t="shared" si="0"/>
        <v>1.5555555555555554</v>
      </c>
      <c r="J35" s="825"/>
      <c r="K35" s="341"/>
      <c r="L35" s="98"/>
    </row>
    <row r="36" spans="1:12" s="113" customFormat="1" ht="12.75" customHeight="1" x14ac:dyDescent="0.2">
      <c r="A36" s="384"/>
      <c r="B36" s="337"/>
      <c r="C36" s="107" t="s">
        <v>370</v>
      </c>
      <c r="D36" s="752" t="s">
        <v>370</v>
      </c>
      <c r="E36" s="773">
        <v>4.5999999999999996</v>
      </c>
      <c r="F36" s="773" t="s">
        <v>602</v>
      </c>
      <c r="G36" s="773">
        <v>5.0999999999999996</v>
      </c>
      <c r="H36" s="773">
        <v>4</v>
      </c>
      <c r="I36" s="108">
        <f t="shared" si="0"/>
        <v>0.78431372549019618</v>
      </c>
      <c r="J36" s="826"/>
      <c r="K36" s="343"/>
      <c r="L36" s="112"/>
    </row>
    <row r="37" spans="1:12" ht="12.75" customHeight="1" x14ac:dyDescent="0.2">
      <c r="A37" s="337"/>
      <c r="B37" s="337"/>
      <c r="C37" s="107" t="s">
        <v>211</v>
      </c>
      <c r="D37" s="752" t="s">
        <v>211</v>
      </c>
      <c r="E37" s="773">
        <v>6.3</v>
      </c>
      <c r="F37" s="773">
        <v>15.6</v>
      </c>
      <c r="G37" s="773">
        <v>6.6</v>
      </c>
      <c r="H37" s="773">
        <v>6</v>
      </c>
      <c r="I37" s="108">
        <f t="shared" si="0"/>
        <v>0.90909090909090917</v>
      </c>
      <c r="J37" s="825"/>
      <c r="K37" s="341"/>
      <c r="L37" s="98"/>
    </row>
    <row r="38" spans="1:12" s="119" customFormat="1" ht="12.75" customHeight="1" x14ac:dyDescent="0.2">
      <c r="A38" s="347"/>
      <c r="B38" s="387"/>
      <c r="C38" s="389" t="s">
        <v>212</v>
      </c>
      <c r="D38" s="753" t="s">
        <v>375</v>
      </c>
      <c r="E38" s="774">
        <v>7.1</v>
      </c>
      <c r="F38" s="774">
        <v>15.3</v>
      </c>
      <c r="G38" s="774">
        <v>6.8</v>
      </c>
      <c r="H38" s="774">
        <v>7.4</v>
      </c>
      <c r="I38" s="830">
        <f t="shared" si="0"/>
        <v>1.0882352941176472</v>
      </c>
      <c r="J38" s="831"/>
      <c r="K38" s="348"/>
      <c r="L38" s="118"/>
    </row>
    <row r="39" spans="1:12" ht="23.25" customHeight="1" x14ac:dyDescent="0.2">
      <c r="A39" s="337"/>
      <c r="B39" s="337"/>
      <c r="C39" s="107" t="s">
        <v>392</v>
      </c>
      <c r="D39" s="754" t="s">
        <v>392</v>
      </c>
      <c r="E39" s="773">
        <v>3.9</v>
      </c>
      <c r="F39" s="773">
        <v>8.4</v>
      </c>
      <c r="G39" s="773">
        <v>4.0999999999999996</v>
      </c>
      <c r="H39" s="773">
        <v>3.7</v>
      </c>
      <c r="I39" s="108">
        <f t="shared" si="0"/>
        <v>0.90243902439024404</v>
      </c>
      <c r="J39" s="825"/>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3"/>
      <c r="D41" s="843"/>
      <c r="E41" s="844"/>
      <c r="F41" s="1699"/>
      <c r="G41" s="1699"/>
      <c r="H41" s="1699"/>
      <c r="I41" s="1699"/>
      <c r="J41" s="1699"/>
      <c r="K41" s="351"/>
      <c r="L41" s="96"/>
    </row>
    <row r="42" spans="1:12" ht="17.25" customHeight="1" x14ac:dyDescent="0.2">
      <c r="A42" s="337"/>
      <c r="B42" s="337"/>
      <c r="C42" s="843"/>
      <c r="D42" s="1705" t="s">
        <v>561</v>
      </c>
      <c r="E42" s="1705"/>
      <c r="F42" s="1705"/>
      <c r="G42" s="845"/>
      <c r="H42" s="845"/>
      <c r="I42" s="1699"/>
      <c r="J42" s="1699"/>
      <c r="K42" s="351"/>
      <c r="L42" s="96"/>
    </row>
    <row r="43" spans="1:12" ht="17.25" customHeight="1" x14ac:dyDescent="0.2">
      <c r="A43" s="337"/>
      <c r="B43" s="337"/>
      <c r="C43" s="843"/>
      <c r="D43" s="1705"/>
      <c r="E43" s="1705"/>
      <c r="F43" s="1705"/>
      <c r="G43" s="845"/>
      <c r="H43" s="845"/>
      <c r="I43" s="1699"/>
      <c r="J43" s="1699"/>
      <c r="K43" s="351"/>
      <c r="L43" s="96"/>
    </row>
    <row r="44" spans="1:12" ht="17.25" customHeight="1" x14ac:dyDescent="0.2">
      <c r="A44" s="337"/>
      <c r="B44" s="337"/>
      <c r="C44" s="843"/>
      <c r="D44" s="1706" t="s">
        <v>562</v>
      </c>
      <c r="E44" s="1706"/>
      <c r="F44" s="1706"/>
      <c r="G44" s="845"/>
      <c r="H44" s="845"/>
      <c r="I44" s="1699"/>
      <c r="J44" s="1699"/>
      <c r="K44" s="351"/>
      <c r="L44" s="96"/>
    </row>
    <row r="45" spans="1:12" ht="17.25" customHeight="1" x14ac:dyDescent="0.2">
      <c r="A45" s="337"/>
      <c r="B45" s="337"/>
      <c r="C45" s="843"/>
      <c r="D45" s="1706"/>
      <c r="E45" s="1706"/>
      <c r="F45" s="1706"/>
      <c r="G45" s="845"/>
      <c r="H45" s="845"/>
      <c r="I45" s="1699"/>
      <c r="J45" s="1699"/>
      <c r="K45" s="351"/>
      <c r="L45" s="96"/>
    </row>
    <row r="46" spans="1:12" ht="17.25" customHeight="1" x14ac:dyDescent="0.2">
      <c r="A46" s="337"/>
      <c r="B46" s="337"/>
      <c r="C46" s="843"/>
      <c r="D46" s="1706"/>
      <c r="E46" s="1706"/>
      <c r="F46" s="1706"/>
      <c r="G46" s="845"/>
      <c r="H46" s="845"/>
      <c r="I46" s="1699"/>
      <c r="J46" s="1699"/>
      <c r="K46" s="351"/>
      <c r="L46" s="96"/>
    </row>
    <row r="47" spans="1:12" ht="17.25" customHeight="1" x14ac:dyDescent="0.2">
      <c r="A47" s="337"/>
      <c r="B47" s="337"/>
      <c r="C47" s="843"/>
      <c r="D47" s="1706" t="s">
        <v>565</v>
      </c>
      <c r="E47" s="1706"/>
      <c r="F47" s="1706"/>
      <c r="G47" s="845"/>
      <c r="H47" s="845"/>
      <c r="I47" s="1699"/>
      <c r="J47" s="1699"/>
      <c r="K47" s="351"/>
      <c r="L47" s="96"/>
    </row>
    <row r="48" spans="1:12" ht="17.25" customHeight="1" x14ac:dyDescent="0.2">
      <c r="A48" s="337"/>
      <c r="B48" s="337"/>
      <c r="C48" s="843"/>
      <c r="D48" s="1706"/>
      <c r="E48" s="1706"/>
      <c r="F48" s="1706"/>
      <c r="G48" s="845"/>
      <c r="H48" s="845"/>
      <c r="I48" s="1699"/>
      <c r="J48" s="1699"/>
      <c r="K48" s="351"/>
      <c r="L48" s="96"/>
    </row>
    <row r="49" spans="1:12" ht="17.25" customHeight="1" x14ac:dyDescent="0.2">
      <c r="A49" s="337"/>
      <c r="B49" s="337"/>
      <c r="C49" s="843"/>
      <c r="D49" s="1706"/>
      <c r="E49" s="1706"/>
      <c r="F49" s="1706"/>
      <c r="G49" s="845"/>
      <c r="H49" s="845"/>
      <c r="I49" s="1699"/>
      <c r="J49" s="1699"/>
      <c r="K49" s="351"/>
      <c r="L49" s="96"/>
    </row>
    <row r="50" spans="1:12" ht="17.25" customHeight="1" x14ac:dyDescent="0.2">
      <c r="A50" s="337"/>
      <c r="B50" s="337"/>
      <c r="C50" s="843"/>
      <c r="D50" s="1706" t="s">
        <v>566</v>
      </c>
      <c r="E50" s="1706"/>
      <c r="F50" s="1706"/>
      <c r="G50" s="845"/>
      <c r="H50" s="845"/>
      <c r="I50" s="1699"/>
      <c r="J50" s="1699"/>
      <c r="K50" s="351"/>
      <c r="L50" s="96"/>
    </row>
    <row r="51" spans="1:12" ht="17.25" customHeight="1" x14ac:dyDescent="0.2">
      <c r="A51" s="337"/>
      <c r="B51" s="337"/>
      <c r="C51" s="843"/>
      <c r="D51" s="1706"/>
      <c r="E51" s="1706"/>
      <c r="F51" s="1706"/>
      <c r="G51" s="845"/>
      <c r="H51" s="845"/>
      <c r="I51" s="1699"/>
      <c r="J51" s="1699"/>
      <c r="K51" s="351"/>
      <c r="L51" s="96"/>
    </row>
    <row r="52" spans="1:12" ht="17.25" customHeight="1" x14ac:dyDescent="0.2">
      <c r="A52" s="337"/>
      <c r="B52" s="337"/>
      <c r="C52" s="843"/>
      <c r="D52" s="1706"/>
      <c r="E52" s="1706"/>
      <c r="F52" s="1706"/>
      <c r="G52" s="845"/>
      <c r="H52" s="845"/>
      <c r="I52" s="1699"/>
      <c r="J52" s="1699"/>
      <c r="K52" s="351"/>
      <c r="L52" s="96"/>
    </row>
    <row r="53" spans="1:12" s="122" customFormat="1" ht="17.25" customHeight="1" x14ac:dyDescent="0.2">
      <c r="A53" s="386"/>
      <c r="B53" s="337"/>
      <c r="C53" s="843"/>
      <c r="D53" s="1705" t="s">
        <v>563</v>
      </c>
      <c r="E53" s="1705"/>
      <c r="F53" s="1705"/>
      <c r="G53" s="845"/>
      <c r="H53" s="845"/>
      <c r="I53" s="1699"/>
      <c r="J53" s="1699"/>
      <c r="K53" s="352"/>
      <c r="L53" s="121"/>
    </row>
    <row r="54" spans="1:12" ht="17.25" customHeight="1" x14ac:dyDescent="0.2">
      <c r="A54" s="337"/>
      <c r="B54" s="337"/>
      <c r="C54" s="843"/>
      <c r="D54" s="1705"/>
      <c r="E54" s="1705"/>
      <c r="F54" s="1705"/>
      <c r="G54" s="845"/>
      <c r="H54" s="845"/>
      <c r="I54" s="1699"/>
      <c r="J54" s="1699"/>
      <c r="K54" s="351"/>
      <c r="L54" s="96"/>
    </row>
    <row r="55" spans="1:12" ht="17.25" customHeight="1" x14ac:dyDescent="0.2">
      <c r="A55" s="337"/>
      <c r="B55" s="337"/>
      <c r="C55" s="843"/>
      <c r="D55" s="1705"/>
      <c r="E55" s="1705"/>
      <c r="F55" s="1705"/>
      <c r="G55" s="845"/>
      <c r="H55" s="845"/>
      <c r="I55" s="1699"/>
      <c r="J55" s="1699"/>
      <c r="K55" s="351"/>
      <c r="L55" s="96"/>
    </row>
    <row r="56" spans="1:12" ht="5.25" customHeight="1" x14ac:dyDescent="0.2">
      <c r="A56" s="337"/>
      <c r="B56" s="337"/>
      <c r="C56" s="843"/>
      <c r="D56" s="845"/>
      <c r="E56" s="845"/>
      <c r="F56" s="845"/>
      <c r="G56" s="845"/>
      <c r="H56" s="845"/>
      <c r="I56" s="1699"/>
      <c r="J56" s="1699"/>
      <c r="K56" s="351"/>
      <c r="L56" s="96"/>
    </row>
    <row r="57" spans="1:12" ht="18.75" customHeight="1" x14ac:dyDescent="0.2">
      <c r="A57" s="337"/>
      <c r="B57" s="337"/>
      <c r="C57" s="843"/>
      <c r="D57" s="843"/>
      <c r="E57" s="844"/>
      <c r="F57" s="1699"/>
      <c r="G57" s="1699"/>
      <c r="H57" s="1699"/>
      <c r="I57" s="1699"/>
      <c r="J57" s="1699"/>
      <c r="K57" s="351"/>
      <c r="L57" s="96"/>
    </row>
    <row r="58" spans="1:12" ht="18.75" customHeight="1" x14ac:dyDescent="0.2">
      <c r="A58" s="337"/>
      <c r="B58" s="337"/>
      <c r="C58" s="1696" t="s">
        <v>564</v>
      </c>
      <c r="D58" s="1696"/>
      <c r="E58" s="1696"/>
      <c r="F58" s="1696"/>
      <c r="G58" s="1696"/>
      <c r="H58" s="1696"/>
      <c r="I58" s="1696"/>
      <c r="J58" s="1696"/>
      <c r="K58" s="802"/>
      <c r="L58" s="96"/>
    </row>
    <row r="59" spans="1:12" ht="11.25" customHeight="1" x14ac:dyDescent="0.2">
      <c r="A59" s="337"/>
      <c r="B59" s="337"/>
      <c r="C59" s="1707" t="s">
        <v>603</v>
      </c>
      <c r="D59" s="1708"/>
      <c r="E59" s="1708"/>
      <c r="F59" s="1708"/>
      <c r="G59" s="1708"/>
      <c r="H59" s="1708"/>
      <c r="I59" s="1708"/>
      <c r="J59" s="1708"/>
      <c r="K59" s="1709"/>
      <c r="L59" s="96"/>
    </row>
    <row r="60" spans="1:12" ht="13.5" customHeight="1" x14ac:dyDescent="0.2">
      <c r="A60" s="337"/>
      <c r="B60" s="337"/>
      <c r="C60" s="1697"/>
      <c r="D60" s="1698"/>
      <c r="E60" s="1698"/>
      <c r="F60" s="129"/>
      <c r="G60" s="130"/>
      <c r="H60" s="130"/>
      <c r="I60" s="1710">
        <v>43252</v>
      </c>
      <c r="J60" s="1710"/>
      <c r="K60" s="473">
        <v>21</v>
      </c>
      <c r="L60" s="96"/>
    </row>
    <row r="62" spans="1:12" ht="15" x14ac:dyDescent="0.2">
      <c r="E62" s="1024"/>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44" t="s">
        <v>43</v>
      </c>
      <c r="G1" s="1444"/>
      <c r="H1" s="1444"/>
      <c r="I1" s="4"/>
      <c r="J1" s="4"/>
      <c r="K1" s="4"/>
      <c r="L1" s="4"/>
      <c r="M1" s="4"/>
      <c r="N1" s="4"/>
      <c r="O1" s="4"/>
    </row>
    <row r="2" spans="1:15" ht="13.5" customHeight="1" x14ac:dyDescent="0.2">
      <c r="A2" s="2"/>
      <c r="B2" s="218"/>
      <c r="C2" s="1449"/>
      <c r="D2" s="1449"/>
      <c r="E2" s="1449"/>
      <c r="F2" s="1449"/>
      <c r="G2" s="1449"/>
      <c r="H2" s="4"/>
      <c r="I2" s="4"/>
      <c r="J2" s="4"/>
      <c r="K2" s="4"/>
      <c r="L2" s="4"/>
      <c r="M2" s="4"/>
      <c r="N2" s="4"/>
      <c r="O2" s="4"/>
    </row>
    <row r="3" spans="1:15" x14ac:dyDescent="0.2">
      <c r="A3" s="2"/>
      <c r="B3" s="219"/>
      <c r="C3" s="1449"/>
      <c r="D3" s="1449"/>
      <c r="E3" s="1449"/>
      <c r="F3" s="1449"/>
      <c r="G3" s="1449"/>
      <c r="H3" s="1"/>
      <c r="I3" s="4"/>
      <c r="J3" s="4"/>
      <c r="K3" s="4"/>
      <c r="L3" s="4"/>
      <c r="M3" s="4"/>
      <c r="N3" s="4"/>
      <c r="O3" s="2"/>
    </row>
    <row r="4" spans="1:15" ht="12.75" customHeight="1" x14ac:dyDescent="0.2">
      <c r="A4" s="2"/>
      <c r="B4" s="221"/>
      <c r="C4" s="1442" t="s">
        <v>48</v>
      </c>
      <c r="D4" s="1443"/>
      <c r="E4" s="1443"/>
      <c r="F4" s="1443"/>
      <c r="G4" s="1443"/>
      <c r="H4" s="1443"/>
      <c r="I4" s="4"/>
      <c r="J4" s="4"/>
      <c r="K4" s="4"/>
      <c r="L4" s="4"/>
      <c r="M4" s="17"/>
      <c r="N4" s="4"/>
      <c r="O4" s="2"/>
    </row>
    <row r="5" spans="1:15" s="7" customFormat="1" ht="16.5" customHeight="1" x14ac:dyDescent="0.2">
      <c r="A5" s="6"/>
      <c r="B5" s="220"/>
      <c r="C5" s="1443"/>
      <c r="D5" s="1443"/>
      <c r="E5" s="1443"/>
      <c r="F5" s="1443"/>
      <c r="G5" s="1443"/>
      <c r="H5" s="1443"/>
      <c r="I5" s="4"/>
      <c r="J5" s="4"/>
      <c r="K5" s="4"/>
      <c r="L5" s="4"/>
      <c r="M5" s="17"/>
      <c r="N5" s="4"/>
      <c r="O5" s="6"/>
    </row>
    <row r="6" spans="1:15" ht="11.25" customHeight="1" x14ac:dyDescent="0.2">
      <c r="A6" s="2"/>
      <c r="B6" s="221"/>
      <c r="C6" s="1443"/>
      <c r="D6" s="1443"/>
      <c r="E6" s="1443"/>
      <c r="F6" s="1443"/>
      <c r="G6" s="1443"/>
      <c r="H6" s="1443"/>
      <c r="I6" s="4"/>
      <c r="J6" s="4"/>
      <c r="K6" s="4"/>
      <c r="L6" s="4"/>
      <c r="M6" s="17"/>
      <c r="N6" s="4"/>
      <c r="O6" s="2"/>
    </row>
    <row r="7" spans="1:15" ht="11.25" customHeight="1" x14ac:dyDescent="0.2">
      <c r="A7" s="2"/>
      <c r="B7" s="221"/>
      <c r="C7" s="1443"/>
      <c r="D7" s="1443"/>
      <c r="E7" s="1443"/>
      <c r="F7" s="1443"/>
      <c r="G7" s="1443"/>
      <c r="H7" s="1443"/>
      <c r="I7" s="4"/>
      <c r="J7" s="4"/>
      <c r="K7" s="4"/>
      <c r="L7" s="4"/>
      <c r="M7" s="17"/>
      <c r="N7" s="4"/>
      <c r="O7" s="2"/>
    </row>
    <row r="8" spans="1:15" ht="117" customHeight="1" x14ac:dyDescent="0.2">
      <c r="A8" s="2"/>
      <c r="B8" s="221"/>
      <c r="C8" s="1443"/>
      <c r="D8" s="1443"/>
      <c r="E8" s="1443"/>
      <c r="F8" s="1443"/>
      <c r="G8" s="1443"/>
      <c r="H8" s="1443"/>
      <c r="I8" s="4"/>
      <c r="J8" s="4"/>
      <c r="K8" s="4"/>
      <c r="L8" s="4"/>
      <c r="M8" s="17"/>
      <c r="N8" s="4"/>
      <c r="O8" s="2"/>
    </row>
    <row r="9" spans="1:15" ht="10.5" customHeight="1" x14ac:dyDescent="0.2">
      <c r="A9" s="2"/>
      <c r="B9" s="221"/>
      <c r="C9" s="1443"/>
      <c r="D9" s="1443"/>
      <c r="E9" s="1443"/>
      <c r="F9" s="1443"/>
      <c r="G9" s="1443"/>
      <c r="H9" s="1443"/>
      <c r="I9" s="4"/>
      <c r="J9" s="4"/>
      <c r="K9" s="4"/>
      <c r="L9" s="4"/>
      <c r="M9" s="17"/>
      <c r="N9" s="3"/>
      <c r="O9" s="2"/>
    </row>
    <row r="10" spans="1:15" ht="11.25" customHeight="1" x14ac:dyDescent="0.2">
      <c r="A10" s="2"/>
      <c r="B10" s="221"/>
      <c r="C10" s="1443"/>
      <c r="D10" s="1443"/>
      <c r="E10" s="1443"/>
      <c r="F10" s="1443"/>
      <c r="G10" s="1443"/>
      <c r="H10" s="1443"/>
      <c r="I10" s="4"/>
      <c r="J10" s="4"/>
      <c r="K10" s="4"/>
      <c r="L10" s="4"/>
      <c r="M10" s="17"/>
      <c r="N10" s="3"/>
      <c r="O10" s="2"/>
    </row>
    <row r="11" spans="1:15" ht="3.75" customHeight="1" x14ac:dyDescent="0.2">
      <c r="A11" s="2"/>
      <c r="B11" s="221"/>
      <c r="C11" s="1443"/>
      <c r="D11" s="1443"/>
      <c r="E11" s="1443"/>
      <c r="F11" s="1443"/>
      <c r="G11" s="1443"/>
      <c r="H11" s="1443"/>
      <c r="I11" s="4"/>
      <c r="J11" s="4"/>
      <c r="K11" s="4"/>
      <c r="L11" s="4"/>
      <c r="M11" s="17"/>
      <c r="N11" s="3"/>
      <c r="O11" s="2"/>
    </row>
    <row r="12" spans="1:15" ht="11.25" customHeight="1" x14ac:dyDescent="0.2">
      <c r="A12" s="2"/>
      <c r="B12" s="221"/>
      <c r="C12" s="1443"/>
      <c r="D12" s="1443"/>
      <c r="E12" s="1443"/>
      <c r="F12" s="1443"/>
      <c r="G12" s="1443"/>
      <c r="H12" s="1443"/>
      <c r="I12" s="4"/>
      <c r="J12" s="4"/>
      <c r="K12" s="4"/>
      <c r="L12" s="4"/>
      <c r="M12" s="17"/>
      <c r="N12" s="3"/>
      <c r="O12" s="2"/>
    </row>
    <row r="13" spans="1:15" ht="11.25" customHeight="1" x14ac:dyDescent="0.2">
      <c r="A13" s="2"/>
      <c r="B13" s="221"/>
      <c r="C13" s="1443"/>
      <c r="D13" s="1443"/>
      <c r="E13" s="1443"/>
      <c r="F13" s="1443"/>
      <c r="G13" s="1443"/>
      <c r="H13" s="1443"/>
      <c r="I13" s="4"/>
      <c r="J13" s="4"/>
      <c r="K13" s="4"/>
      <c r="L13" s="4"/>
      <c r="M13" s="17"/>
      <c r="N13" s="3"/>
      <c r="O13" s="2"/>
    </row>
    <row r="14" spans="1:15" ht="15.75" customHeight="1" x14ac:dyDescent="0.2">
      <c r="A14" s="2"/>
      <c r="B14" s="221"/>
      <c r="C14" s="1443"/>
      <c r="D14" s="1443"/>
      <c r="E14" s="1443"/>
      <c r="F14" s="1443"/>
      <c r="G14" s="1443"/>
      <c r="H14" s="1443"/>
      <c r="I14" s="4"/>
      <c r="J14" s="4"/>
      <c r="K14" s="4"/>
      <c r="L14" s="4"/>
      <c r="M14" s="17"/>
      <c r="N14" s="3"/>
      <c r="O14" s="2"/>
    </row>
    <row r="15" spans="1:15" ht="22.5" customHeight="1" x14ac:dyDescent="0.2">
      <c r="A15" s="2"/>
      <c r="B15" s="221"/>
      <c r="C15" s="1443"/>
      <c r="D15" s="1443"/>
      <c r="E15" s="1443"/>
      <c r="F15" s="1443"/>
      <c r="G15" s="1443"/>
      <c r="H15" s="1443"/>
      <c r="I15" s="4"/>
      <c r="J15" s="4"/>
      <c r="K15" s="4"/>
      <c r="L15" s="4"/>
      <c r="M15" s="17"/>
      <c r="N15" s="3"/>
      <c r="O15" s="2"/>
    </row>
    <row r="16" spans="1:15" ht="11.25" customHeight="1" x14ac:dyDescent="0.2">
      <c r="A16" s="2"/>
      <c r="B16" s="221"/>
      <c r="C16" s="1443"/>
      <c r="D16" s="1443"/>
      <c r="E16" s="1443"/>
      <c r="F16" s="1443"/>
      <c r="G16" s="1443"/>
      <c r="H16" s="1443"/>
      <c r="I16" s="4"/>
      <c r="J16" s="4"/>
      <c r="K16" s="4"/>
      <c r="L16" s="4"/>
      <c r="M16" s="17"/>
      <c r="N16" s="3"/>
      <c r="O16" s="2"/>
    </row>
    <row r="17" spans="1:15" ht="11.25" customHeight="1" x14ac:dyDescent="0.2">
      <c r="A17" s="2"/>
      <c r="B17" s="221"/>
      <c r="C17" s="1443"/>
      <c r="D17" s="1443"/>
      <c r="E17" s="1443"/>
      <c r="F17" s="1443"/>
      <c r="G17" s="1443"/>
      <c r="H17" s="1443"/>
      <c r="I17" s="4"/>
      <c r="J17" s="4"/>
      <c r="K17" s="4"/>
      <c r="L17" s="4"/>
      <c r="M17" s="17"/>
      <c r="N17" s="3"/>
      <c r="O17" s="2"/>
    </row>
    <row r="18" spans="1:15" ht="11.25" customHeight="1" x14ac:dyDescent="0.2">
      <c r="A18" s="2"/>
      <c r="B18" s="221"/>
      <c r="C18" s="1443"/>
      <c r="D18" s="1443"/>
      <c r="E18" s="1443"/>
      <c r="F18" s="1443"/>
      <c r="G18" s="1443"/>
      <c r="H18" s="1443"/>
      <c r="I18" s="5"/>
      <c r="J18" s="5"/>
      <c r="K18" s="5"/>
      <c r="L18" s="5"/>
      <c r="M18" s="5"/>
      <c r="N18" s="3"/>
      <c r="O18" s="2"/>
    </row>
    <row r="19" spans="1:15" ht="11.25" customHeight="1" x14ac:dyDescent="0.2">
      <c r="A19" s="2"/>
      <c r="B19" s="221"/>
      <c r="C19" s="1443"/>
      <c r="D19" s="1443"/>
      <c r="E19" s="1443"/>
      <c r="F19" s="1443"/>
      <c r="G19" s="1443"/>
      <c r="H19" s="1443"/>
      <c r="I19" s="18"/>
      <c r="J19" s="18"/>
      <c r="K19" s="18"/>
      <c r="L19" s="18"/>
      <c r="M19" s="18"/>
      <c r="N19" s="3"/>
      <c r="O19" s="2"/>
    </row>
    <row r="20" spans="1:15" ht="11.25" customHeight="1" x14ac:dyDescent="0.2">
      <c r="A20" s="2"/>
      <c r="B20" s="221"/>
      <c r="C20" s="1443"/>
      <c r="D20" s="1443"/>
      <c r="E20" s="1443"/>
      <c r="F20" s="1443"/>
      <c r="G20" s="1443"/>
      <c r="H20" s="1443"/>
      <c r="I20" s="11"/>
      <c r="J20" s="11"/>
      <c r="K20" s="11"/>
      <c r="L20" s="11"/>
      <c r="M20" s="11"/>
      <c r="N20" s="3"/>
      <c r="O20" s="2"/>
    </row>
    <row r="21" spans="1:15" ht="11.25" customHeight="1" x14ac:dyDescent="0.2">
      <c r="A21" s="2"/>
      <c r="B21" s="221"/>
      <c r="C21" s="1443"/>
      <c r="D21" s="1443"/>
      <c r="E21" s="1443"/>
      <c r="F21" s="1443"/>
      <c r="G21" s="1443"/>
      <c r="H21" s="1443"/>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412</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452" t="s">
        <v>46</v>
      </c>
      <c r="J31" s="1452"/>
      <c r="K31" s="1447">
        <f>+capa!H27</f>
        <v>43252</v>
      </c>
      <c r="L31" s="1448"/>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445" t="s">
        <v>408</v>
      </c>
      <c r="J33" s="1446"/>
      <c r="K33" s="1446"/>
      <c r="L33" s="1446"/>
      <c r="M33" s="472"/>
      <c r="N33" s="310"/>
      <c r="O33" s="2"/>
    </row>
    <row r="34" spans="1:15" s="92" customFormat="1" ht="14.25" customHeight="1" x14ac:dyDescent="0.2">
      <c r="A34" s="2"/>
      <c r="B34" s="221"/>
      <c r="C34" s="9"/>
      <c r="D34" s="13"/>
      <c r="E34" s="15"/>
      <c r="F34" s="13"/>
      <c r="G34" s="970"/>
      <c r="H34" s="13"/>
      <c r="I34" s="178"/>
      <c r="J34" s="969"/>
      <c r="K34" s="969"/>
      <c r="L34" s="969"/>
      <c r="M34" s="472"/>
      <c r="N34" s="310"/>
      <c r="O34" s="2"/>
    </row>
    <row r="35" spans="1:15" s="92" customFormat="1" ht="20.25" customHeight="1" x14ac:dyDescent="0.2">
      <c r="A35" s="2"/>
      <c r="B35" s="221"/>
      <c r="C35" s="171"/>
      <c r="D35" s="13"/>
      <c r="E35" s="971"/>
      <c r="F35" s="11"/>
      <c r="G35" s="970"/>
      <c r="H35" s="11"/>
      <c r="I35" s="1455" t="s">
        <v>410</v>
      </c>
      <c r="J35" s="1455"/>
      <c r="K35" s="1455"/>
      <c r="L35" s="1455"/>
      <c r="M35" s="472"/>
      <c r="N35" s="311"/>
      <c r="O35" s="2"/>
    </row>
    <row r="36" spans="1:15" s="92" customFormat="1" ht="12.75" customHeight="1" x14ac:dyDescent="0.2">
      <c r="A36" s="2"/>
      <c r="B36" s="221"/>
      <c r="C36" s="171"/>
      <c r="D36" s="13"/>
      <c r="E36" s="971"/>
      <c r="F36" s="11"/>
      <c r="G36" s="970"/>
      <c r="H36" s="11"/>
      <c r="I36" s="966" t="s">
        <v>409</v>
      </c>
      <c r="J36" s="966"/>
      <c r="K36" s="966"/>
      <c r="L36" s="966"/>
      <c r="M36" s="472"/>
      <c r="N36" s="311"/>
      <c r="O36" s="2"/>
    </row>
    <row r="37" spans="1:15" s="92" customFormat="1" ht="12.75" customHeight="1" x14ac:dyDescent="0.2">
      <c r="A37" s="2"/>
      <c r="B37" s="221"/>
      <c r="C37" s="171"/>
      <c r="D37" s="13"/>
      <c r="E37" s="971"/>
      <c r="F37" s="11"/>
      <c r="G37" s="970"/>
      <c r="H37" s="11"/>
      <c r="I37" s="1456" t="s">
        <v>500</v>
      </c>
      <c r="J37" s="1456"/>
      <c r="K37" s="1456"/>
      <c r="L37" s="1456"/>
      <c r="M37" s="472"/>
      <c r="N37" s="311"/>
      <c r="O37" s="2"/>
    </row>
    <row r="38" spans="1:15" s="92" customFormat="1" ht="20.25" customHeight="1" x14ac:dyDescent="0.2">
      <c r="A38" s="2"/>
      <c r="B38" s="221"/>
      <c r="C38" s="9"/>
      <c r="D38" s="13"/>
      <c r="E38" s="15"/>
      <c r="F38" s="13"/>
      <c r="G38" s="366"/>
      <c r="H38" s="13"/>
      <c r="I38" s="1453" t="s">
        <v>463</v>
      </c>
      <c r="J38" s="1453"/>
      <c r="K38" s="1453"/>
      <c r="L38" s="966"/>
      <c r="M38" s="472"/>
      <c r="N38" s="310"/>
      <c r="O38" s="2"/>
    </row>
    <row r="39" spans="1:15" ht="19.5" customHeight="1" x14ac:dyDescent="0.2">
      <c r="A39" s="2"/>
      <c r="B39" s="221"/>
      <c r="C39" s="12"/>
      <c r="D39" s="13"/>
      <c r="E39" s="8"/>
      <c r="F39" s="11"/>
      <c r="G39" s="10"/>
      <c r="H39" s="11"/>
      <c r="I39" s="1453" t="s">
        <v>488</v>
      </c>
      <c r="J39" s="1453"/>
      <c r="K39" s="1453"/>
      <c r="L39" s="1453"/>
      <c r="M39" s="472"/>
      <c r="N39" s="311"/>
      <c r="O39" s="2"/>
    </row>
    <row r="40" spans="1:15" ht="14.25" customHeight="1" x14ac:dyDescent="0.2">
      <c r="A40" s="2"/>
      <c r="B40" s="221"/>
      <c r="C40" s="12"/>
      <c r="D40" s="13"/>
      <c r="E40" s="8"/>
      <c r="F40" s="11"/>
      <c r="G40" s="10"/>
      <c r="H40" s="11"/>
      <c r="I40" s="966"/>
      <c r="J40" s="966"/>
      <c r="K40" s="966"/>
      <c r="L40" s="966"/>
      <c r="M40" s="472"/>
      <c r="N40" s="311"/>
      <c r="O40" s="2"/>
    </row>
    <row r="41" spans="1:15" ht="12.75" customHeight="1" x14ac:dyDescent="0.2">
      <c r="A41" s="2"/>
      <c r="B41" s="221"/>
      <c r="C41" s="12"/>
      <c r="D41" s="13"/>
      <c r="E41" s="8"/>
      <c r="F41" s="11"/>
      <c r="G41" s="10"/>
      <c r="H41" s="11"/>
      <c r="I41" s="1454" t="s">
        <v>51</v>
      </c>
      <c r="J41" s="1454"/>
      <c r="K41" s="1454"/>
      <c r="L41" s="1454"/>
      <c r="M41" s="472"/>
      <c r="N41" s="311"/>
      <c r="O41" s="2"/>
    </row>
    <row r="42" spans="1:15" ht="14.25" customHeight="1" x14ac:dyDescent="0.2">
      <c r="A42" s="2"/>
      <c r="B42" s="221"/>
      <c r="C42" s="9"/>
      <c r="D42" s="13"/>
      <c r="E42" s="15"/>
      <c r="F42" s="13"/>
      <c r="G42" s="10"/>
      <c r="H42" s="13"/>
      <c r="I42" s="967"/>
      <c r="J42" s="967"/>
      <c r="K42" s="967"/>
      <c r="L42" s="967"/>
      <c r="M42" s="472"/>
      <c r="N42" s="310"/>
      <c r="O42" s="2"/>
    </row>
    <row r="43" spans="1:15" ht="15" customHeight="1" x14ac:dyDescent="0.2">
      <c r="A43" s="2"/>
      <c r="B43" s="221"/>
      <c r="C43" s="12"/>
      <c r="D43" s="13"/>
      <c r="E43" s="8"/>
      <c r="F43" s="11"/>
      <c r="G43" s="10"/>
      <c r="H43" s="11"/>
      <c r="I43" s="965" t="s">
        <v>23</v>
      </c>
      <c r="J43" s="965"/>
      <c r="K43" s="965"/>
      <c r="L43" s="965"/>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452" t="s">
        <v>19</v>
      </c>
      <c r="J45" s="1452"/>
      <c r="K45" s="1452"/>
      <c r="L45" s="1452"/>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2"/>
      <c r="H47" s="558"/>
      <c r="I47" s="1451" t="s">
        <v>10</v>
      </c>
      <c r="J47" s="1451"/>
      <c r="K47" s="1451"/>
      <c r="L47" s="1451"/>
      <c r="M47" s="472"/>
      <c r="N47" s="311"/>
      <c r="O47" s="2"/>
    </row>
    <row r="48" spans="1:15" ht="12.75" customHeight="1" x14ac:dyDescent="0.2">
      <c r="A48" s="2"/>
      <c r="B48" s="221"/>
      <c r="C48" s="9"/>
      <c r="D48" s="13"/>
      <c r="E48" s="15"/>
      <c r="F48" s="968"/>
      <c r="G48" s="882"/>
      <c r="H48" s="968"/>
      <c r="I48" s="472"/>
      <c r="J48" s="472"/>
      <c r="K48" s="472"/>
      <c r="L48" s="472"/>
      <c r="M48" s="472"/>
      <c r="N48" s="310"/>
      <c r="O48" s="2"/>
    </row>
    <row r="49" spans="1:15" ht="30.75" customHeight="1" x14ac:dyDescent="0.2">
      <c r="A49" s="2"/>
      <c r="B49" s="221"/>
      <c r="C49" s="9"/>
      <c r="D49" s="13"/>
      <c r="E49" s="15"/>
      <c r="F49" s="968"/>
      <c r="G49" s="882"/>
      <c r="H49" s="968"/>
      <c r="I49" s="472"/>
      <c r="J49" s="472"/>
      <c r="K49" s="472"/>
      <c r="L49" s="472"/>
      <c r="M49" s="472"/>
      <c r="N49" s="310"/>
      <c r="O49" s="2"/>
    </row>
    <row r="50" spans="1:15" ht="20.25" customHeight="1" x14ac:dyDescent="0.2">
      <c r="A50" s="2"/>
      <c r="B50" s="221"/>
      <c r="C50" s="780"/>
      <c r="D50" s="13"/>
      <c r="E50" s="8"/>
      <c r="F50" s="558"/>
      <c r="G50" s="882"/>
      <c r="H50" s="558"/>
      <c r="I50" s="472"/>
      <c r="J50" s="472"/>
      <c r="K50" s="472"/>
      <c r="L50" s="472"/>
      <c r="M50" s="472"/>
      <c r="N50" s="311"/>
      <c r="O50" s="2"/>
    </row>
    <row r="51" spans="1:15" x14ac:dyDescent="0.2">
      <c r="A51" s="2"/>
      <c r="B51" s="362">
        <v>2</v>
      </c>
      <c r="C51" s="1450">
        <v>43252</v>
      </c>
      <c r="D51" s="1450"/>
      <c r="E51" s="1450"/>
      <c r="F51" s="1450"/>
      <c r="G51" s="1450"/>
      <c r="H51" s="145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525" t="s">
        <v>310</v>
      </c>
      <c r="Y1" s="1525"/>
      <c r="Z1" s="1525"/>
      <c r="AA1" s="1525"/>
      <c r="AB1" s="1525"/>
      <c r="AC1" s="1525"/>
      <c r="AD1" s="1525"/>
      <c r="AE1" s="1525"/>
      <c r="AF1" s="1525"/>
      <c r="AG1" s="2"/>
    </row>
    <row r="2" spans="1:33" ht="6" customHeight="1" x14ac:dyDescent="0.2">
      <c r="A2" s="213"/>
      <c r="B2" s="1528"/>
      <c r="C2" s="1528"/>
      <c r="D2" s="1528"/>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716"/>
      <c r="G5" s="1716"/>
      <c r="H5" s="1716"/>
      <c r="I5" s="1716"/>
      <c r="J5" s="1716"/>
      <c r="K5" s="1716"/>
      <c r="L5" s="1716"/>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713"/>
      <c r="G6" s="1713"/>
      <c r="H6" s="1713"/>
      <c r="I6" s="1713"/>
      <c r="J6" s="1713"/>
      <c r="K6" s="1713"/>
      <c r="L6" s="1713"/>
      <c r="M6" s="1713"/>
      <c r="N6" s="1713"/>
      <c r="O6" s="1713"/>
      <c r="P6" s="1713"/>
      <c r="Q6" s="1713"/>
      <c r="R6" s="1713"/>
      <c r="S6" s="1713"/>
      <c r="T6" s="1713"/>
      <c r="U6" s="1713"/>
      <c r="V6" s="1713"/>
      <c r="W6" s="10"/>
      <c r="X6" s="1713"/>
      <c r="Y6" s="1713"/>
      <c r="Z6" s="1713"/>
      <c r="AA6" s="1713"/>
      <c r="AB6" s="1713"/>
      <c r="AC6" s="1713"/>
      <c r="AD6" s="1713"/>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713"/>
      <c r="G45" s="1713"/>
      <c r="H45" s="1713"/>
      <c r="I45" s="1713"/>
      <c r="J45" s="1713"/>
      <c r="K45" s="1713"/>
      <c r="L45" s="1713"/>
      <c r="M45" s="1713"/>
      <c r="N45" s="1713"/>
      <c r="O45" s="1713"/>
      <c r="P45" s="1713"/>
      <c r="Q45" s="1713"/>
      <c r="R45" s="1713"/>
      <c r="S45" s="1713"/>
      <c r="T45" s="1713"/>
      <c r="U45" s="1713"/>
      <c r="V45" s="1713"/>
      <c r="W45" s="10"/>
      <c r="X45" s="1713"/>
      <c r="Y45" s="1713"/>
      <c r="Z45" s="1713"/>
      <c r="AA45" s="1713"/>
      <c r="AB45" s="1713"/>
      <c r="AC45" s="1713"/>
      <c r="AD45" s="1713"/>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714">
        <v>43252</v>
      </c>
      <c r="D71" s="1715"/>
      <c r="E71" s="1715"/>
      <c r="F71" s="1715"/>
      <c r="G71" s="1711"/>
      <c r="H71" s="1712"/>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03" t="s">
        <v>313</v>
      </c>
      <c r="C1" s="1603"/>
      <c r="D1" s="1603"/>
      <c r="E1" s="1603"/>
      <c r="F1" s="1603"/>
      <c r="G1" s="1603"/>
      <c r="H1" s="1603"/>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528"/>
      <c r="C2" s="1528"/>
      <c r="D2" s="1528"/>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716"/>
      <c r="G5" s="1716"/>
      <c r="H5" s="1716"/>
      <c r="I5" s="1716"/>
      <c r="J5" s="1716"/>
      <c r="K5" s="1716"/>
      <c r="L5" s="1716"/>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713"/>
      <c r="G6" s="1713"/>
      <c r="H6" s="1713"/>
      <c r="I6" s="1713"/>
      <c r="J6" s="1713"/>
      <c r="K6" s="1713"/>
      <c r="L6" s="1713"/>
      <c r="M6" s="1713"/>
      <c r="N6" s="1713"/>
      <c r="O6" s="1713"/>
      <c r="P6" s="1713"/>
      <c r="Q6" s="1713"/>
      <c r="R6" s="1713"/>
      <c r="S6" s="1713"/>
      <c r="T6" s="1713"/>
      <c r="U6" s="1713"/>
      <c r="V6" s="1713"/>
      <c r="W6" s="10"/>
      <c r="X6" s="1713"/>
      <c r="Y6" s="1713"/>
      <c r="Z6" s="1713"/>
      <c r="AA6" s="1713"/>
      <c r="AB6" s="1713"/>
      <c r="AC6" s="1713"/>
      <c r="AD6" s="1713"/>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717"/>
      <c r="D8" s="171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713"/>
      <c r="G47" s="1713"/>
      <c r="H47" s="1713"/>
      <c r="I47" s="1713"/>
      <c r="J47" s="1713"/>
      <c r="K47" s="1713"/>
      <c r="L47" s="1713"/>
      <c r="M47" s="1713"/>
      <c r="N47" s="1713"/>
      <c r="O47" s="1713"/>
      <c r="P47" s="1713"/>
      <c r="Q47" s="1713"/>
      <c r="R47" s="1713"/>
      <c r="S47" s="1713"/>
      <c r="T47" s="1713"/>
      <c r="U47" s="1713"/>
      <c r="V47" s="1713"/>
      <c r="W47" s="10"/>
      <c r="X47" s="1713"/>
      <c r="Y47" s="1713"/>
      <c r="Z47" s="1713"/>
      <c r="AA47" s="1713"/>
      <c r="AB47" s="1713"/>
      <c r="AC47" s="1713"/>
      <c r="AD47" s="1713"/>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63">
        <v>43252</v>
      </c>
      <c r="AA73" s="1463"/>
      <c r="AB73" s="1463"/>
      <c r="AC73" s="1463"/>
      <c r="AD73" s="1463"/>
      <c r="AE73" s="1463"/>
      <c r="AF73" s="360">
        <v>23</v>
      </c>
      <c r="AG73" s="221"/>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19"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487</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73" t="s">
        <v>487</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464</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57" t="s">
        <v>297</v>
      </c>
      <c r="C1" s="1458"/>
      <c r="D1" s="1458"/>
      <c r="E1" s="1458"/>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59" t="s">
        <v>54</v>
      </c>
      <c r="D3" s="1459"/>
      <c r="E3" s="1459"/>
      <c r="F3" s="1459"/>
      <c r="G3" s="1459"/>
      <c r="H3" s="1459"/>
      <c r="I3" s="1459"/>
      <c r="J3" s="1459"/>
      <c r="K3" s="1459"/>
      <c r="L3" s="1459"/>
      <c r="M3" s="1459"/>
      <c r="N3" s="325"/>
      <c r="O3" s="31"/>
    </row>
    <row r="4" spans="1:15" s="32" customFormat="1" ht="11.25" x14ac:dyDescent="0.2">
      <c r="A4" s="29"/>
      <c r="B4" s="30"/>
      <c r="C4" s="1459"/>
      <c r="D4" s="1459"/>
      <c r="E4" s="1459"/>
      <c r="F4" s="1459"/>
      <c r="G4" s="1459"/>
      <c r="H4" s="1459"/>
      <c r="I4" s="1459"/>
      <c r="J4" s="1459"/>
      <c r="K4" s="1459"/>
      <c r="L4" s="1459"/>
      <c r="M4" s="1459"/>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60" t="s">
        <v>413</v>
      </c>
      <c r="E6" s="1460"/>
      <c r="F6" s="1460"/>
      <c r="G6" s="1460"/>
      <c r="H6" s="1460"/>
      <c r="I6" s="1460"/>
      <c r="J6" s="1460"/>
      <c r="K6" s="1460"/>
      <c r="L6" s="1460"/>
      <c r="M6" s="1460"/>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62" t="s">
        <v>414</v>
      </c>
      <c r="E8" s="1460"/>
      <c r="F8" s="1460"/>
      <c r="G8" s="1460"/>
      <c r="H8" s="1460"/>
      <c r="I8" s="1460"/>
      <c r="J8" s="1460"/>
      <c r="K8" s="1460"/>
      <c r="L8" s="1460"/>
      <c r="M8" s="1460"/>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61" t="s">
        <v>415</v>
      </c>
      <c r="E10" s="1461"/>
      <c r="F10" s="1461"/>
      <c r="G10" s="1461"/>
      <c r="H10" s="1461"/>
      <c r="I10" s="1461"/>
      <c r="J10" s="1461"/>
      <c r="K10" s="1461"/>
      <c r="L10" s="1461"/>
      <c r="M10" s="1461"/>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60" t="s">
        <v>416</v>
      </c>
      <c r="E12" s="1460"/>
      <c r="F12" s="1460"/>
      <c r="G12" s="1460"/>
      <c r="H12" s="1460"/>
      <c r="I12" s="1460"/>
      <c r="J12" s="1460"/>
      <c r="K12" s="1460"/>
      <c r="L12" s="1460"/>
      <c r="M12" s="1460"/>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60" t="s">
        <v>417</v>
      </c>
      <c r="E14" s="1460"/>
      <c r="F14" s="1460"/>
      <c r="G14" s="1460"/>
      <c r="H14" s="1460"/>
      <c r="I14" s="1460"/>
      <c r="J14" s="1460"/>
      <c r="K14" s="1460"/>
      <c r="L14" s="1460"/>
      <c r="M14" s="1460"/>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60" t="s">
        <v>418</v>
      </c>
      <c r="E16" s="1460"/>
      <c r="F16" s="1460"/>
      <c r="G16" s="1460"/>
      <c r="H16" s="1460"/>
      <c r="I16" s="1460"/>
      <c r="J16" s="1460"/>
      <c r="K16" s="1460"/>
      <c r="L16" s="1460"/>
      <c r="M16" s="1460"/>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62" t="s">
        <v>419</v>
      </c>
      <c r="E18" s="1460"/>
      <c r="F18" s="1460"/>
      <c r="G18" s="1460"/>
      <c r="H18" s="1460"/>
      <c r="I18" s="1460"/>
      <c r="J18" s="1460"/>
      <c r="K18" s="1460"/>
      <c r="L18" s="1460"/>
      <c r="M18" s="1460"/>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60" t="s">
        <v>420</v>
      </c>
      <c r="E20" s="1460"/>
      <c r="F20" s="1460"/>
      <c r="G20" s="1460"/>
      <c r="H20" s="1460"/>
      <c r="I20" s="1460"/>
      <c r="J20" s="1460"/>
      <c r="K20" s="1460"/>
      <c r="L20" s="1460"/>
      <c r="M20" s="1460"/>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60" t="s">
        <v>421</v>
      </c>
      <c r="E22" s="1460"/>
      <c r="F22" s="1460"/>
      <c r="G22" s="1460"/>
      <c r="H22" s="1460"/>
      <c r="I22" s="1460"/>
      <c r="J22" s="1460"/>
      <c r="K22" s="1460"/>
      <c r="L22" s="1460"/>
      <c r="M22" s="1460"/>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60" t="s">
        <v>284</v>
      </c>
      <c r="E24" s="1460"/>
      <c r="F24" s="1460"/>
      <c r="G24" s="1460"/>
      <c r="H24" s="1460"/>
      <c r="I24" s="1460"/>
      <c r="J24" s="1460"/>
      <c r="K24" s="1460"/>
      <c r="L24" s="1460"/>
      <c r="M24" s="1460"/>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65" t="s">
        <v>393</v>
      </c>
      <c r="E26" s="1465"/>
      <c r="F26" s="1465"/>
      <c r="G26" s="1465"/>
      <c r="H26" s="1465"/>
      <c r="I26" s="1465"/>
      <c r="J26" s="1465"/>
      <c r="K26" s="1465"/>
      <c r="L26" s="1465"/>
      <c r="M26" s="1465"/>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60" t="s">
        <v>53</v>
      </c>
      <c r="E28" s="1468"/>
      <c r="F28" s="1468"/>
      <c r="G28" s="1468"/>
      <c r="H28" s="1468"/>
      <c r="I28" s="1468"/>
      <c r="J28" s="1468"/>
      <c r="K28" s="1468"/>
      <c r="L28" s="1468"/>
      <c r="M28" s="1468"/>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60" t="s">
        <v>52</v>
      </c>
      <c r="E30" s="1468"/>
      <c r="F30" s="1468"/>
      <c r="G30" s="1468"/>
      <c r="H30" s="1468"/>
      <c r="I30" s="1468"/>
      <c r="J30" s="1468"/>
      <c r="K30" s="1468"/>
      <c r="L30" s="1468"/>
      <c r="M30" s="1468"/>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75">
        <f>+capa!D57</f>
        <v>43280</v>
      </c>
      <c r="M35" s="1026"/>
      <c r="N35" s="325"/>
      <c r="O35" s="31"/>
    </row>
    <row r="36" spans="1:16" s="32" customFormat="1" ht="11.25" x14ac:dyDescent="0.2">
      <c r="A36" s="29"/>
      <c r="B36" s="30"/>
      <c r="C36" s="37"/>
      <c r="D36" s="317" t="s">
        <v>40</v>
      </c>
      <c r="E36" s="38" t="s">
        <v>39</v>
      </c>
      <c r="F36" s="38"/>
      <c r="G36" s="40"/>
      <c r="H36" s="39"/>
      <c r="I36" s="40"/>
      <c r="J36" s="40"/>
      <c r="K36" s="931"/>
      <c r="L36" s="932"/>
      <c r="M36" s="932"/>
      <c r="N36" s="325"/>
      <c r="O36" s="31"/>
    </row>
    <row r="37" spans="1:16" s="32" customFormat="1" ht="12.75" customHeight="1" x14ac:dyDescent="0.2">
      <c r="A37" s="29"/>
      <c r="B37" s="30"/>
      <c r="C37" s="36"/>
      <c r="D37" s="317" t="s">
        <v>41</v>
      </c>
      <c r="E37" s="38" t="s">
        <v>20</v>
      </c>
      <c r="F37" s="38"/>
      <c r="G37" s="38"/>
      <c r="H37" s="39"/>
      <c r="I37" s="38"/>
      <c r="J37" s="40"/>
      <c r="K37" s="1466"/>
      <c r="L37" s="1467"/>
      <c r="M37" s="1467"/>
      <c r="N37" s="325"/>
      <c r="O37" s="31"/>
    </row>
    <row r="38" spans="1:16" s="32" customFormat="1" ht="11.25" x14ac:dyDescent="0.2">
      <c r="A38" s="29"/>
      <c r="B38" s="30"/>
      <c r="C38" s="36"/>
      <c r="D38" s="317" t="s">
        <v>15</v>
      </c>
      <c r="E38" s="38" t="s">
        <v>5</v>
      </c>
      <c r="F38" s="38"/>
      <c r="G38" s="38"/>
      <c r="H38" s="39"/>
      <c r="I38" s="38"/>
      <c r="J38" s="40"/>
      <c r="K38" s="1466"/>
      <c r="L38" s="1467"/>
      <c r="M38" s="1467"/>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63">
        <v>43252</v>
      </c>
      <c r="M40" s="1464"/>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115" zoomScaleNormal="115" workbookViewId="0"/>
  </sheetViews>
  <sheetFormatPr defaultRowHeight="12.75" x14ac:dyDescent="0.2"/>
  <cols>
    <col min="1" max="1" width="1" style="1220" customWidth="1"/>
    <col min="2" max="2" width="2.5703125" style="1220" customWidth="1"/>
    <col min="3" max="3" width="1" style="1220" customWidth="1"/>
    <col min="4" max="4" width="21.85546875" style="1220" customWidth="1"/>
    <col min="5" max="5" width="9.28515625" style="1220" customWidth="1"/>
    <col min="6" max="6" width="5.42578125" style="1220" customWidth="1"/>
    <col min="7" max="7" width="9.28515625" style="1220" customWidth="1"/>
    <col min="8" max="8" width="5.42578125" style="1220" customWidth="1"/>
    <col min="9" max="9" width="9.28515625" style="1220" customWidth="1"/>
    <col min="10" max="10" width="5.42578125" style="1220" customWidth="1"/>
    <col min="11" max="11" width="9.28515625" style="1220" customWidth="1"/>
    <col min="12" max="12" width="5.42578125" style="1220" customWidth="1"/>
    <col min="13" max="13" width="9.28515625" style="1220" customWidth="1"/>
    <col min="14" max="14" width="5.42578125" style="1220" customWidth="1"/>
    <col min="15" max="15" width="2.5703125" style="1220" customWidth="1"/>
    <col min="16" max="16" width="1" style="1220" customWidth="1"/>
    <col min="17" max="16384" width="9.140625" style="1220"/>
  </cols>
  <sheetData>
    <row r="1" spans="1:16" ht="13.5" customHeight="1" x14ac:dyDescent="0.2">
      <c r="A1" s="1215"/>
      <c r="B1" s="1216"/>
      <c r="C1" s="1216"/>
      <c r="D1" s="1217"/>
      <c r="E1" s="1216"/>
      <c r="F1" s="1216"/>
      <c r="G1" s="1216"/>
      <c r="H1" s="1216"/>
      <c r="I1" s="1472" t="s">
        <v>376</v>
      </c>
      <c r="J1" s="1472"/>
      <c r="K1" s="1472"/>
      <c r="L1" s="1472"/>
      <c r="M1" s="1472"/>
      <c r="N1" s="1472"/>
      <c r="O1" s="1218"/>
      <c r="P1" s="1219"/>
    </row>
    <row r="2" spans="1:16" ht="6" customHeight="1" x14ac:dyDescent="0.2">
      <c r="A2" s="1221"/>
      <c r="B2" s="1222"/>
      <c r="C2" s="1223"/>
      <c r="D2" s="1223"/>
      <c r="E2" s="1223"/>
      <c r="F2" s="1223"/>
      <c r="G2" s="1223"/>
      <c r="H2" s="1223"/>
      <c r="I2" s="1223"/>
      <c r="J2" s="1223"/>
      <c r="K2" s="1223"/>
      <c r="L2" s="1223"/>
      <c r="M2" s="1223"/>
      <c r="N2" s="1223"/>
      <c r="O2" s="1215"/>
      <c r="P2" s="1219"/>
    </row>
    <row r="3" spans="1:16" ht="13.5" customHeight="1" thickBot="1" x14ac:dyDescent="0.25">
      <c r="A3" s="1221"/>
      <c r="B3" s="1224"/>
      <c r="C3" s="1225"/>
      <c r="D3" s="1215"/>
      <c r="E3" s="1215"/>
      <c r="F3" s="1215"/>
      <c r="G3" s="1226"/>
      <c r="H3" s="1215"/>
      <c r="I3" s="1215"/>
      <c r="J3" s="1215"/>
      <c r="K3" s="1215"/>
      <c r="L3" s="1215"/>
      <c r="M3" s="1473" t="s">
        <v>73</v>
      </c>
      <c r="N3" s="1473"/>
      <c r="O3" s="1215"/>
      <c r="P3" s="1219"/>
    </row>
    <row r="4" spans="1:16" s="1233" customFormat="1" ht="13.5" customHeight="1" thickBot="1" x14ac:dyDescent="0.25">
      <c r="A4" s="1227"/>
      <c r="B4" s="1228"/>
      <c r="C4" s="1229" t="s">
        <v>177</v>
      </c>
      <c r="D4" s="1230"/>
      <c r="E4" s="1230"/>
      <c r="F4" s="1230"/>
      <c r="G4" s="1230"/>
      <c r="H4" s="1230"/>
      <c r="I4" s="1230"/>
      <c r="J4" s="1230"/>
      <c r="K4" s="1230"/>
      <c r="L4" s="1230"/>
      <c r="M4" s="1230"/>
      <c r="N4" s="1231"/>
      <c r="O4" s="1215"/>
      <c r="P4" s="1232"/>
    </row>
    <row r="5" spans="1:16" ht="3.75" customHeight="1" x14ac:dyDescent="0.2">
      <c r="A5" s="1221"/>
      <c r="B5" s="1234"/>
      <c r="C5" s="1474" t="s">
        <v>155</v>
      </c>
      <c r="D5" s="1475"/>
      <c r="E5" s="1235"/>
      <c r="F5" s="1235"/>
      <c r="G5" s="1235"/>
      <c r="H5" s="1235"/>
      <c r="I5" s="1235"/>
      <c r="J5" s="1235"/>
      <c r="K5" s="1225"/>
      <c r="L5" s="1235"/>
      <c r="M5" s="1235"/>
      <c r="N5" s="1235"/>
      <c r="O5" s="1215"/>
      <c r="P5" s="1219"/>
    </row>
    <row r="6" spans="1:16" ht="13.5" customHeight="1" x14ac:dyDescent="0.2">
      <c r="A6" s="1221"/>
      <c r="B6" s="1234"/>
      <c r="C6" s="1475"/>
      <c r="D6" s="1475"/>
      <c r="E6" s="1236" t="s">
        <v>34</v>
      </c>
      <c r="F6" s="1237" t="s">
        <v>34</v>
      </c>
      <c r="G6" s="1236" t="s">
        <v>34</v>
      </c>
      <c r="H6" s="1237">
        <v>2017</v>
      </c>
      <c r="I6" s="1238"/>
      <c r="J6" s="1237" t="s">
        <v>34</v>
      </c>
      <c r="K6" s="1239" t="s">
        <v>34</v>
      </c>
      <c r="L6" s="1240" t="s">
        <v>34</v>
      </c>
      <c r="M6" s="1240">
        <v>2018</v>
      </c>
      <c r="N6" s="1241"/>
      <c r="O6" s="1215"/>
      <c r="P6" s="1219"/>
    </row>
    <row r="7" spans="1:16" x14ac:dyDescent="0.2">
      <c r="A7" s="1221"/>
      <c r="B7" s="1234"/>
      <c r="C7" s="1242"/>
      <c r="D7" s="1242"/>
      <c r="E7" s="1476" t="s">
        <v>615</v>
      </c>
      <c r="F7" s="1476"/>
      <c r="G7" s="1476" t="s">
        <v>616</v>
      </c>
      <c r="H7" s="1476"/>
      <c r="I7" s="1476" t="s">
        <v>617</v>
      </c>
      <c r="J7" s="1476"/>
      <c r="K7" s="1476" t="s">
        <v>618</v>
      </c>
      <c r="L7" s="1476"/>
      <c r="M7" s="1476" t="s">
        <v>615</v>
      </c>
      <c r="N7" s="1476"/>
      <c r="O7" s="1215"/>
      <c r="P7" s="1219"/>
    </row>
    <row r="8" spans="1:16" s="1246" customFormat="1" ht="19.5" customHeight="1" x14ac:dyDescent="0.2">
      <c r="A8" s="1243"/>
      <c r="B8" s="1244"/>
      <c r="C8" s="1469" t="s">
        <v>2</v>
      </c>
      <c r="D8" s="1469"/>
      <c r="E8" s="1470">
        <v>10294.1</v>
      </c>
      <c r="F8" s="1470"/>
      <c r="G8" s="1470">
        <v>10286.4</v>
      </c>
      <c r="H8" s="1470"/>
      <c r="I8" s="1470">
        <v>10281.6</v>
      </c>
      <c r="J8" s="1470"/>
      <c r="K8" s="1470">
        <v>10278.1</v>
      </c>
      <c r="L8" s="1470"/>
      <c r="M8" s="1471">
        <v>10270.799999999999</v>
      </c>
      <c r="N8" s="1471"/>
      <c r="O8" s="1215"/>
      <c r="P8" s="1245"/>
    </row>
    <row r="9" spans="1:16" ht="14.25" customHeight="1" x14ac:dyDescent="0.2">
      <c r="A9" s="1221"/>
      <c r="B9" s="1224"/>
      <c r="C9" s="755" t="s">
        <v>72</v>
      </c>
      <c r="D9" s="1247"/>
      <c r="E9" s="1477">
        <v>4870.5</v>
      </c>
      <c r="F9" s="1477"/>
      <c r="G9" s="1477">
        <v>4865.5</v>
      </c>
      <c r="H9" s="1477"/>
      <c r="I9" s="1477">
        <v>4862.2</v>
      </c>
      <c r="J9" s="1477"/>
      <c r="K9" s="1477">
        <v>4859.5</v>
      </c>
      <c r="L9" s="1477"/>
      <c r="M9" s="1478">
        <v>4857.3</v>
      </c>
      <c r="N9" s="1478"/>
      <c r="O9" s="1248"/>
      <c r="P9" s="1219"/>
    </row>
    <row r="10" spans="1:16" ht="14.25" customHeight="1" x14ac:dyDescent="0.2">
      <c r="A10" s="1221"/>
      <c r="B10" s="1224"/>
      <c r="C10" s="755" t="s">
        <v>71</v>
      </c>
      <c r="D10" s="1247"/>
      <c r="E10" s="1477">
        <v>5423.6</v>
      </c>
      <c r="F10" s="1477"/>
      <c r="G10" s="1477">
        <v>5420.9</v>
      </c>
      <c r="H10" s="1477"/>
      <c r="I10" s="1477">
        <v>5419.4</v>
      </c>
      <c r="J10" s="1477"/>
      <c r="K10" s="1477">
        <v>5418.7</v>
      </c>
      <c r="L10" s="1477"/>
      <c r="M10" s="1478">
        <v>5413.5</v>
      </c>
      <c r="N10" s="1478"/>
      <c r="O10" s="1248"/>
      <c r="P10" s="1219"/>
    </row>
    <row r="11" spans="1:16" ht="18.75" customHeight="1" x14ac:dyDescent="0.2">
      <c r="A11" s="1221"/>
      <c r="B11" s="1224"/>
      <c r="C11" s="755" t="s">
        <v>176</v>
      </c>
      <c r="D11" s="1249"/>
      <c r="E11" s="1477">
        <v>1438.8</v>
      </c>
      <c r="F11" s="1477"/>
      <c r="G11" s="1477">
        <v>1433.5</v>
      </c>
      <c r="H11" s="1477"/>
      <c r="I11" s="1477">
        <v>1429.1</v>
      </c>
      <c r="J11" s="1477"/>
      <c r="K11" s="1477">
        <v>1426.2</v>
      </c>
      <c r="L11" s="1477"/>
      <c r="M11" s="1478">
        <v>1419.6</v>
      </c>
      <c r="N11" s="1478"/>
      <c r="O11" s="1248"/>
      <c r="P11" s="1219"/>
    </row>
    <row r="12" spans="1:16" ht="14.25" customHeight="1" x14ac:dyDescent="0.2">
      <c r="A12" s="1221"/>
      <c r="B12" s="1224"/>
      <c r="C12" s="755" t="s">
        <v>156</v>
      </c>
      <c r="D12" s="1247"/>
      <c r="E12" s="1477">
        <v>1094.5</v>
      </c>
      <c r="F12" s="1477"/>
      <c r="G12" s="1477">
        <v>1093.3</v>
      </c>
      <c r="H12" s="1477"/>
      <c r="I12" s="1477">
        <v>1091.8</v>
      </c>
      <c r="J12" s="1477"/>
      <c r="K12" s="1477">
        <v>1090.2</v>
      </c>
      <c r="L12" s="1477"/>
      <c r="M12" s="1478">
        <v>1089.7</v>
      </c>
      <c r="N12" s="1478"/>
      <c r="O12" s="1248"/>
      <c r="P12" s="1219"/>
    </row>
    <row r="13" spans="1:16" ht="14.25" customHeight="1" x14ac:dyDescent="0.2">
      <c r="A13" s="1221"/>
      <c r="B13" s="1224"/>
      <c r="C13" s="755" t="s">
        <v>157</v>
      </c>
      <c r="D13" s="1247"/>
      <c r="E13" s="1477">
        <v>2696.9</v>
      </c>
      <c r="F13" s="1477"/>
      <c r="G13" s="1477">
        <v>2682.3</v>
      </c>
      <c r="H13" s="1477"/>
      <c r="I13" s="1477">
        <v>2667.1</v>
      </c>
      <c r="J13" s="1477"/>
      <c r="K13" s="1477">
        <v>2652.3</v>
      </c>
      <c r="L13" s="1477"/>
      <c r="M13" s="1478">
        <v>2642</v>
      </c>
      <c r="N13" s="1478"/>
      <c r="O13" s="1248"/>
      <c r="P13" s="1219"/>
    </row>
    <row r="14" spans="1:16" ht="14.25" customHeight="1" x14ac:dyDescent="0.2">
      <c r="A14" s="1221"/>
      <c r="B14" s="1224"/>
      <c r="C14" s="755" t="s">
        <v>158</v>
      </c>
      <c r="D14" s="1247"/>
      <c r="E14" s="1477">
        <v>5063.8</v>
      </c>
      <c r="F14" s="1477"/>
      <c r="G14" s="1477">
        <v>5077.3999999999996</v>
      </c>
      <c r="H14" s="1477"/>
      <c r="I14" s="1477">
        <v>5093.6000000000004</v>
      </c>
      <c r="J14" s="1477"/>
      <c r="K14" s="1477">
        <v>5109.3999999999996</v>
      </c>
      <c r="L14" s="1477"/>
      <c r="M14" s="1478">
        <v>5119.6000000000004</v>
      </c>
      <c r="N14" s="1478"/>
      <c r="O14" s="1248"/>
      <c r="P14" s="1219"/>
    </row>
    <row r="15" spans="1:16" s="1246" customFormat="1" ht="19.5" customHeight="1" x14ac:dyDescent="0.2">
      <c r="A15" s="1243"/>
      <c r="B15" s="1244"/>
      <c r="C15" s="1469" t="s">
        <v>175</v>
      </c>
      <c r="D15" s="1469"/>
      <c r="E15" s="1470">
        <v>5182</v>
      </c>
      <c r="F15" s="1470"/>
      <c r="G15" s="1470">
        <v>5221.8</v>
      </c>
      <c r="H15" s="1470"/>
      <c r="I15" s="1470">
        <v>5247</v>
      </c>
      <c r="J15" s="1470"/>
      <c r="K15" s="1470">
        <v>5226.8999999999996</v>
      </c>
      <c r="L15" s="1470"/>
      <c r="M15" s="1471">
        <v>5216.8</v>
      </c>
      <c r="N15" s="1471"/>
      <c r="O15" s="1250"/>
      <c r="P15" s="1245"/>
    </row>
    <row r="16" spans="1:16" ht="14.25" customHeight="1" x14ac:dyDescent="0.2">
      <c r="A16" s="1221"/>
      <c r="B16" s="1224"/>
      <c r="C16" s="755" t="s">
        <v>72</v>
      </c>
      <c r="D16" s="1247"/>
      <c r="E16" s="1477">
        <v>2647.7</v>
      </c>
      <c r="F16" s="1477"/>
      <c r="G16" s="1477">
        <v>2668.1</v>
      </c>
      <c r="H16" s="1477"/>
      <c r="I16" s="1477">
        <v>2678.9</v>
      </c>
      <c r="J16" s="1477"/>
      <c r="K16" s="1477">
        <v>2671.3</v>
      </c>
      <c r="L16" s="1477"/>
      <c r="M16" s="1478">
        <v>2660.7</v>
      </c>
      <c r="N16" s="1478"/>
      <c r="O16" s="1248"/>
      <c r="P16" s="1219"/>
    </row>
    <row r="17" spans="1:16" ht="14.25" customHeight="1" x14ac:dyDescent="0.2">
      <c r="A17" s="1221"/>
      <c r="B17" s="1224"/>
      <c r="C17" s="755" t="s">
        <v>71</v>
      </c>
      <c r="D17" s="1247"/>
      <c r="E17" s="1477">
        <v>2534.3000000000002</v>
      </c>
      <c r="F17" s="1477"/>
      <c r="G17" s="1477">
        <v>2553.6999999999998</v>
      </c>
      <c r="H17" s="1477"/>
      <c r="I17" s="1477">
        <v>2568.1</v>
      </c>
      <c r="J17" s="1477"/>
      <c r="K17" s="1477">
        <v>2555.6</v>
      </c>
      <c r="L17" s="1477"/>
      <c r="M17" s="1478">
        <v>2556.1</v>
      </c>
      <c r="N17" s="1478"/>
      <c r="O17" s="1248"/>
      <c r="P17" s="1219"/>
    </row>
    <row r="18" spans="1:16" ht="18.75" customHeight="1" x14ac:dyDescent="0.2">
      <c r="A18" s="1221"/>
      <c r="B18" s="1224"/>
      <c r="C18" s="755" t="s">
        <v>156</v>
      </c>
      <c r="D18" s="1247"/>
      <c r="E18" s="1477">
        <v>365.6</v>
      </c>
      <c r="F18" s="1477"/>
      <c r="G18" s="1477">
        <v>356.2</v>
      </c>
      <c r="H18" s="1477"/>
      <c r="I18" s="1477">
        <v>384.3</v>
      </c>
      <c r="J18" s="1477"/>
      <c r="K18" s="1477">
        <v>378.9</v>
      </c>
      <c r="L18" s="1477"/>
      <c r="M18" s="1478">
        <v>362.5</v>
      </c>
      <c r="N18" s="1478"/>
      <c r="O18" s="1248"/>
      <c r="P18" s="1219"/>
    </row>
    <row r="19" spans="1:16" ht="14.25" customHeight="1" x14ac:dyDescent="0.2">
      <c r="A19" s="1221"/>
      <c r="B19" s="1224"/>
      <c r="C19" s="755" t="s">
        <v>157</v>
      </c>
      <c r="D19" s="1247"/>
      <c r="E19" s="1477">
        <v>2453.4</v>
      </c>
      <c r="F19" s="1477"/>
      <c r="G19" s="1477">
        <v>2451.1999999999998</v>
      </c>
      <c r="H19" s="1477"/>
      <c r="I19" s="1477">
        <v>2435.6999999999998</v>
      </c>
      <c r="J19" s="1477"/>
      <c r="K19" s="1477">
        <v>2423.3000000000002</v>
      </c>
      <c r="L19" s="1477"/>
      <c r="M19" s="1478">
        <v>2419.6</v>
      </c>
      <c r="N19" s="1478"/>
      <c r="O19" s="1248"/>
      <c r="P19" s="1219"/>
    </row>
    <row r="20" spans="1:16" ht="14.25" customHeight="1" x14ac:dyDescent="0.2">
      <c r="A20" s="1221"/>
      <c r="B20" s="1224"/>
      <c r="C20" s="755" t="s">
        <v>158</v>
      </c>
      <c r="D20" s="1247"/>
      <c r="E20" s="1477">
        <v>2363</v>
      </c>
      <c r="F20" s="1477"/>
      <c r="G20" s="1477">
        <v>2414.3000000000002</v>
      </c>
      <c r="H20" s="1477"/>
      <c r="I20" s="1477">
        <v>2426.9</v>
      </c>
      <c r="J20" s="1477"/>
      <c r="K20" s="1477">
        <v>2424.8000000000002</v>
      </c>
      <c r="L20" s="1477"/>
      <c r="M20" s="1478">
        <v>2434.6999999999998</v>
      </c>
      <c r="N20" s="1478"/>
      <c r="O20" s="1248"/>
      <c r="P20" s="1219"/>
    </row>
    <row r="21" spans="1:16" s="1255" customFormat="1" ht="19.5" customHeight="1" x14ac:dyDescent="0.2">
      <c r="A21" s="1251"/>
      <c r="B21" s="1252"/>
      <c r="C21" s="1469" t="s">
        <v>515</v>
      </c>
      <c r="D21" s="1469"/>
      <c r="E21" s="1479">
        <v>58.5</v>
      </c>
      <c r="F21" s="1479"/>
      <c r="G21" s="1479">
        <v>59</v>
      </c>
      <c r="H21" s="1479"/>
      <c r="I21" s="1479">
        <v>59.3</v>
      </c>
      <c r="J21" s="1479"/>
      <c r="K21" s="1479">
        <v>59</v>
      </c>
      <c r="L21" s="1479"/>
      <c r="M21" s="1480">
        <v>58.9</v>
      </c>
      <c r="N21" s="1480"/>
      <c r="O21" s="1253"/>
      <c r="P21" s="1254"/>
    </row>
    <row r="22" spans="1:16" ht="14.25" customHeight="1" x14ac:dyDescent="0.2">
      <c r="A22" s="1221"/>
      <c r="B22" s="1224"/>
      <c r="C22" s="755" t="s">
        <v>72</v>
      </c>
      <c r="D22" s="1247"/>
      <c r="E22" s="1477">
        <v>64</v>
      </c>
      <c r="F22" s="1477"/>
      <c r="G22" s="1477">
        <v>64.599999999999994</v>
      </c>
      <c r="H22" s="1477"/>
      <c r="I22" s="1477">
        <v>64.900000000000006</v>
      </c>
      <c r="J22" s="1477"/>
      <c r="K22" s="1477">
        <v>64.7</v>
      </c>
      <c r="L22" s="1477"/>
      <c r="M22" s="1478">
        <v>64.400000000000006</v>
      </c>
      <c r="N22" s="1478"/>
      <c r="O22" s="1248"/>
      <c r="P22" s="1219"/>
    </row>
    <row r="23" spans="1:16" ht="14.25" customHeight="1" x14ac:dyDescent="0.2">
      <c r="A23" s="1221"/>
      <c r="B23" s="1224"/>
      <c r="C23" s="755" t="s">
        <v>71</v>
      </c>
      <c r="D23" s="1247"/>
      <c r="E23" s="1477">
        <v>53.7</v>
      </c>
      <c r="F23" s="1477"/>
      <c r="G23" s="1477">
        <v>54.1</v>
      </c>
      <c r="H23" s="1477"/>
      <c r="I23" s="1477">
        <v>54.4</v>
      </c>
      <c r="J23" s="1477"/>
      <c r="K23" s="1477">
        <v>54.1</v>
      </c>
      <c r="L23" s="1477"/>
      <c r="M23" s="1478">
        <v>54.2</v>
      </c>
      <c r="N23" s="1478"/>
      <c r="O23" s="1248"/>
      <c r="P23" s="1219"/>
    </row>
    <row r="24" spans="1:16" ht="18.75" customHeight="1" x14ac:dyDescent="0.2">
      <c r="A24" s="1221"/>
      <c r="B24" s="1224"/>
      <c r="C24" s="755" t="s">
        <v>171</v>
      </c>
      <c r="D24" s="1247"/>
      <c r="E24" s="1477">
        <v>74.099999999999994</v>
      </c>
      <c r="F24" s="1477"/>
      <c r="G24" s="1477">
        <v>74.400000000000006</v>
      </c>
      <c r="H24" s="1477"/>
      <c r="I24" s="1477">
        <v>75.099999999999994</v>
      </c>
      <c r="J24" s="1477"/>
      <c r="K24" s="1477">
        <v>75.099999999999994</v>
      </c>
      <c r="L24" s="1477"/>
      <c r="M24" s="1478">
        <v>75</v>
      </c>
      <c r="N24" s="1478"/>
      <c r="O24" s="1248"/>
      <c r="P24" s="1219"/>
    </row>
    <row r="25" spans="1:16" ht="14.25" customHeight="1" x14ac:dyDescent="0.2">
      <c r="A25" s="1221"/>
      <c r="B25" s="1224"/>
      <c r="C25" s="755" t="s">
        <v>156</v>
      </c>
      <c r="D25" s="1247"/>
      <c r="E25" s="1477">
        <v>33.4</v>
      </c>
      <c r="F25" s="1477"/>
      <c r="G25" s="1477">
        <v>32.6</v>
      </c>
      <c r="H25" s="1477"/>
      <c r="I25" s="1477">
        <v>35.200000000000003</v>
      </c>
      <c r="J25" s="1477"/>
      <c r="K25" s="1477">
        <v>34.799999999999997</v>
      </c>
      <c r="L25" s="1477"/>
      <c r="M25" s="1478">
        <v>33.299999999999997</v>
      </c>
      <c r="N25" s="1478"/>
      <c r="O25" s="1248"/>
      <c r="P25" s="1219"/>
    </row>
    <row r="26" spans="1:16" ht="14.25" customHeight="1" x14ac:dyDescent="0.2">
      <c r="A26" s="1221"/>
      <c r="B26" s="1224"/>
      <c r="C26" s="755" t="s">
        <v>157</v>
      </c>
      <c r="D26" s="1215"/>
      <c r="E26" s="1481">
        <v>91</v>
      </c>
      <c r="F26" s="1481"/>
      <c r="G26" s="1481">
        <v>91.4</v>
      </c>
      <c r="H26" s="1481"/>
      <c r="I26" s="1481">
        <v>91.3</v>
      </c>
      <c r="J26" s="1481"/>
      <c r="K26" s="1477">
        <v>91.4</v>
      </c>
      <c r="L26" s="1477"/>
      <c r="M26" s="1482">
        <v>91.6</v>
      </c>
      <c r="N26" s="1482"/>
      <c r="O26" s="1248"/>
      <c r="P26" s="1219"/>
    </row>
    <row r="27" spans="1:16" ht="14.25" customHeight="1" x14ac:dyDescent="0.2">
      <c r="A27" s="1221"/>
      <c r="B27" s="1224"/>
      <c r="C27" s="755" t="s">
        <v>158</v>
      </c>
      <c r="D27" s="1215"/>
      <c r="E27" s="1481">
        <v>46.7</v>
      </c>
      <c r="F27" s="1481"/>
      <c r="G27" s="1481">
        <v>47.6</v>
      </c>
      <c r="H27" s="1481"/>
      <c r="I27" s="1481">
        <v>47.6</v>
      </c>
      <c r="J27" s="1481"/>
      <c r="K27" s="1477">
        <v>47.5</v>
      </c>
      <c r="L27" s="1477"/>
      <c r="M27" s="1482">
        <v>47.6</v>
      </c>
      <c r="N27" s="1482"/>
      <c r="O27" s="1248"/>
      <c r="P27" s="1219"/>
    </row>
    <row r="28" spans="1:16" ht="13.5" customHeight="1" x14ac:dyDescent="0.2">
      <c r="A28" s="1221"/>
      <c r="B28" s="1224"/>
      <c r="C28" s="756" t="s">
        <v>174</v>
      </c>
      <c r="D28" s="1215"/>
      <c r="E28" s="757"/>
      <c r="F28" s="757"/>
      <c r="G28" s="757"/>
      <c r="H28" s="757"/>
      <c r="I28" s="757"/>
      <c r="J28" s="757"/>
      <c r="K28" s="757"/>
      <c r="L28" s="757"/>
      <c r="M28" s="757"/>
      <c r="N28" s="757"/>
      <c r="O28" s="1248"/>
      <c r="P28" s="1219"/>
    </row>
    <row r="29" spans="1:16" ht="12.75" customHeight="1" thickBot="1" x14ac:dyDescent="0.25">
      <c r="A29" s="1221"/>
      <c r="B29" s="1224"/>
      <c r="C29" s="1256"/>
      <c r="D29" s="1248"/>
      <c r="E29" s="1248"/>
      <c r="F29" s="1248"/>
      <c r="G29" s="1248"/>
      <c r="H29" s="1248"/>
      <c r="I29" s="1248"/>
      <c r="J29" s="1248"/>
      <c r="K29" s="1248"/>
      <c r="L29" s="1248"/>
      <c r="M29" s="1473"/>
      <c r="N29" s="1473"/>
      <c r="O29" s="1248"/>
      <c r="P29" s="1219"/>
    </row>
    <row r="30" spans="1:16" s="1233" customFormat="1" ht="13.5" customHeight="1" thickBot="1" x14ac:dyDescent="0.25">
      <c r="A30" s="1227"/>
      <c r="B30" s="1228"/>
      <c r="C30" s="1229" t="s">
        <v>516</v>
      </c>
      <c r="D30" s="1230"/>
      <c r="E30" s="1230"/>
      <c r="F30" s="1230"/>
      <c r="G30" s="1230"/>
      <c r="H30" s="1230"/>
      <c r="I30" s="1230"/>
      <c r="J30" s="1230"/>
      <c r="K30" s="1230"/>
      <c r="L30" s="1230"/>
      <c r="M30" s="1230"/>
      <c r="N30" s="1231"/>
      <c r="O30" s="1248"/>
      <c r="P30" s="1232"/>
    </row>
    <row r="31" spans="1:16" ht="3.75" customHeight="1" x14ac:dyDescent="0.2">
      <c r="A31" s="1221"/>
      <c r="B31" s="1224"/>
      <c r="C31" s="1484" t="s">
        <v>159</v>
      </c>
      <c r="D31" s="1485"/>
      <c r="E31" s="1257"/>
      <c r="F31" s="1257"/>
      <c r="G31" s="1257"/>
      <c r="H31" s="1257"/>
      <c r="I31" s="1257"/>
      <c r="J31" s="1257"/>
      <c r="K31" s="1215"/>
      <c r="L31" s="1235"/>
      <c r="M31" s="1235"/>
      <c r="N31" s="1235"/>
      <c r="O31" s="1248"/>
      <c r="P31" s="1219"/>
    </row>
    <row r="32" spans="1:16" ht="13.5" customHeight="1" x14ac:dyDescent="0.2">
      <c r="A32" s="1221"/>
      <c r="B32" s="1234"/>
      <c r="C32" s="1485"/>
      <c r="D32" s="1485"/>
      <c r="E32" s="1236" t="s">
        <v>34</v>
      </c>
      <c r="F32" s="1237" t="s">
        <v>34</v>
      </c>
      <c r="G32" s="1236" t="s">
        <v>34</v>
      </c>
      <c r="H32" s="1237">
        <v>2017</v>
      </c>
      <c r="I32" s="1238"/>
      <c r="J32" s="1237" t="s">
        <v>34</v>
      </c>
      <c r="K32" s="1239" t="s">
        <v>34</v>
      </c>
      <c r="L32" s="1240" t="s">
        <v>34</v>
      </c>
      <c r="M32" s="1240">
        <v>2018</v>
      </c>
      <c r="N32" s="1241"/>
      <c r="O32" s="1215"/>
      <c r="P32" s="1219"/>
    </row>
    <row r="33" spans="1:16" ht="12.75" customHeight="1" x14ac:dyDescent="0.2">
      <c r="A33" s="1221"/>
      <c r="B33" s="1224"/>
      <c r="C33" s="1242"/>
      <c r="D33" s="1242"/>
      <c r="E33" s="1476" t="str">
        <f>+E7</f>
        <v>1.º trimestre</v>
      </c>
      <c r="F33" s="1476"/>
      <c r="G33" s="1476" t="str">
        <f>+G7</f>
        <v>2.º trimestre</v>
      </c>
      <c r="H33" s="1476"/>
      <c r="I33" s="1476" t="str">
        <f>+I7</f>
        <v>3.º trimestre</v>
      </c>
      <c r="J33" s="1476"/>
      <c r="K33" s="1476" t="str">
        <f>+K7</f>
        <v>4.º trimestre</v>
      </c>
      <c r="L33" s="1476"/>
      <c r="M33" s="1476" t="str">
        <f>+M7</f>
        <v>1.º trimestre</v>
      </c>
      <c r="N33" s="1476"/>
      <c r="O33" s="1258"/>
      <c r="P33" s="1219"/>
    </row>
    <row r="34" spans="1:16" ht="12.75" customHeight="1" x14ac:dyDescent="0.2">
      <c r="A34" s="1221"/>
      <c r="B34" s="1224"/>
      <c r="C34" s="1242"/>
      <c r="D34" s="1242"/>
      <c r="E34" s="766" t="s">
        <v>160</v>
      </c>
      <c r="F34" s="766" t="s">
        <v>106</v>
      </c>
      <c r="G34" s="766" t="s">
        <v>160</v>
      </c>
      <c r="H34" s="766" t="s">
        <v>106</v>
      </c>
      <c r="I34" s="767" t="s">
        <v>160</v>
      </c>
      <c r="J34" s="767" t="s">
        <v>106</v>
      </c>
      <c r="K34" s="767" t="s">
        <v>160</v>
      </c>
      <c r="L34" s="767" t="s">
        <v>106</v>
      </c>
      <c r="M34" s="767" t="s">
        <v>160</v>
      </c>
      <c r="N34" s="767" t="s">
        <v>106</v>
      </c>
      <c r="O34" s="1258"/>
      <c r="P34" s="1219"/>
    </row>
    <row r="35" spans="1:16" ht="18" customHeight="1" x14ac:dyDescent="0.2">
      <c r="A35" s="1221"/>
      <c r="B35" s="1224"/>
      <c r="C35" s="1469" t="s">
        <v>2</v>
      </c>
      <c r="D35" s="1469"/>
      <c r="E35" s="1259">
        <v>8855.2000000000007</v>
      </c>
      <c r="F35" s="1259">
        <f>+E35/E$35*100</f>
        <v>100</v>
      </c>
      <c r="G35" s="1259">
        <v>8852.9</v>
      </c>
      <c r="H35" s="1259">
        <f>+G35/G$35*100</f>
        <v>100</v>
      </c>
      <c r="I35" s="1259">
        <v>8852.6</v>
      </c>
      <c r="J35" s="1259">
        <f>+I35/I$35*100</f>
        <v>100</v>
      </c>
      <c r="K35" s="1259">
        <v>8851.9</v>
      </c>
      <c r="L35" s="1259">
        <f>+K35/K$35*100</f>
        <v>100</v>
      </c>
      <c r="M35" s="1260">
        <v>8851.2000000000007</v>
      </c>
      <c r="N35" s="1260">
        <f>+M35/M$35*100</f>
        <v>100</v>
      </c>
      <c r="O35" s="1258"/>
      <c r="P35" s="1219"/>
    </row>
    <row r="36" spans="1:16" ht="14.25" customHeight="1" x14ac:dyDescent="0.2">
      <c r="A36" s="1221"/>
      <c r="B36" s="1224"/>
      <c r="C36" s="1261"/>
      <c r="D36" s="1262" t="s">
        <v>72</v>
      </c>
      <c r="E36" s="1263">
        <v>4134</v>
      </c>
      <c r="F36" s="1263">
        <f>+E36/E35*100</f>
        <v>46.684434004878483</v>
      </c>
      <c r="G36" s="1263">
        <v>4131.8</v>
      </c>
      <c r="H36" s="1263">
        <f>+G36/G35*100</f>
        <v>46.67171209434197</v>
      </c>
      <c r="I36" s="1263">
        <v>4130.8999999999996</v>
      </c>
      <c r="J36" s="1263">
        <f>+I36/I35*100</f>
        <v>46.66312721686284</v>
      </c>
      <c r="K36" s="1263">
        <v>4129.6000000000004</v>
      </c>
      <c r="L36" s="1263">
        <f>+K36/K35*100</f>
        <v>46.652131180876424</v>
      </c>
      <c r="M36" s="1264">
        <v>4131.3</v>
      </c>
      <c r="N36" s="1264">
        <f>+M36/M35*100</f>
        <v>46.675027114967463</v>
      </c>
      <c r="O36" s="1258"/>
      <c r="P36" s="1219"/>
    </row>
    <row r="37" spans="1:16" ht="14.25" customHeight="1" x14ac:dyDescent="0.2">
      <c r="A37" s="1221"/>
      <c r="B37" s="1224"/>
      <c r="C37" s="758"/>
      <c r="D37" s="1262" t="s">
        <v>71</v>
      </c>
      <c r="E37" s="1263">
        <v>4721.2</v>
      </c>
      <c r="F37" s="1263">
        <f>+E37/E35*100</f>
        <v>53.315565995121503</v>
      </c>
      <c r="G37" s="1263">
        <v>4721.1000000000004</v>
      </c>
      <c r="H37" s="1263">
        <f>+G37/G35*100</f>
        <v>53.328287905658037</v>
      </c>
      <c r="I37" s="1263">
        <v>4721.7</v>
      </c>
      <c r="J37" s="1263">
        <f>+I37/I35*100</f>
        <v>53.33687278313716</v>
      </c>
      <c r="K37" s="1263">
        <v>4722.3</v>
      </c>
      <c r="L37" s="1263">
        <f>+K37/K35*100</f>
        <v>53.347868819123576</v>
      </c>
      <c r="M37" s="1264">
        <v>4719.8999999999996</v>
      </c>
      <c r="N37" s="1264">
        <f>+M37/M35*100</f>
        <v>53.32497288503253</v>
      </c>
      <c r="O37" s="1258"/>
      <c r="P37" s="1219"/>
    </row>
    <row r="38" spans="1:16" s="835" customFormat="1" ht="18" customHeight="1" x14ac:dyDescent="0.2">
      <c r="A38" s="1265"/>
      <c r="B38" s="1266"/>
      <c r="C38" s="761" t="s">
        <v>517</v>
      </c>
      <c r="D38" s="758"/>
      <c r="E38" s="1267">
        <v>684.1</v>
      </c>
      <c r="F38" s="1267">
        <f>+E38/E$35*100</f>
        <v>7.7254042822296505</v>
      </c>
      <c r="G38" s="1267">
        <v>659</v>
      </c>
      <c r="H38" s="1267">
        <f>+G38/G$35*100</f>
        <v>7.443888443334953</v>
      </c>
      <c r="I38" s="1267">
        <v>629</v>
      </c>
      <c r="J38" s="1267">
        <f>+I38/I$35*100</f>
        <v>7.1052572125703177</v>
      </c>
      <c r="K38" s="1267">
        <v>614.5</v>
      </c>
      <c r="L38" s="1267">
        <f>+K38/K$35*100</f>
        <v>6.9420124493046682</v>
      </c>
      <c r="M38" s="1268">
        <v>600</v>
      </c>
      <c r="N38" s="1268">
        <f>+M38/M$35*100</f>
        <v>6.77874186550976</v>
      </c>
      <c r="O38" s="1258"/>
      <c r="P38" s="846"/>
    </row>
    <row r="39" spans="1:16" s="1275" customFormat="1" ht="14.25" customHeight="1" x14ac:dyDescent="0.2">
      <c r="A39" s="1269"/>
      <c r="B39" s="1270"/>
      <c r="C39" s="1271"/>
      <c r="D39" s="759" t="s">
        <v>72</v>
      </c>
      <c r="E39" s="1272">
        <v>201</v>
      </c>
      <c r="F39" s="1272">
        <f>+E39/E38*100</f>
        <v>29.381669346586754</v>
      </c>
      <c r="G39" s="1272">
        <v>182.3</v>
      </c>
      <c r="H39" s="1272">
        <f>+G39/G38*100</f>
        <v>27.66312594840668</v>
      </c>
      <c r="I39" s="1272">
        <v>175.9</v>
      </c>
      <c r="J39" s="1272">
        <f>+I39/I38*100</f>
        <v>27.965023847376791</v>
      </c>
      <c r="K39" s="1272">
        <v>173.8</v>
      </c>
      <c r="L39" s="1272">
        <f>+K39/K38*100</f>
        <v>28.283157038242475</v>
      </c>
      <c r="M39" s="1273">
        <v>165.2</v>
      </c>
      <c r="N39" s="1273">
        <f>+M39/M38*100</f>
        <v>27.533333333333331</v>
      </c>
      <c r="O39" s="1248"/>
      <c r="P39" s="1274"/>
    </row>
    <row r="40" spans="1:16" s="1275" customFormat="1" ht="14.25" customHeight="1" x14ac:dyDescent="0.2">
      <c r="A40" s="1269"/>
      <c r="B40" s="1270"/>
      <c r="C40" s="1271"/>
      <c r="D40" s="759" t="s">
        <v>71</v>
      </c>
      <c r="E40" s="1272">
        <v>483.1</v>
      </c>
      <c r="F40" s="1272">
        <f>+E40/E38*100</f>
        <v>70.618330653413238</v>
      </c>
      <c r="G40" s="1272">
        <v>476.7</v>
      </c>
      <c r="H40" s="1272">
        <f>+G40/G38*100</f>
        <v>72.336874051593327</v>
      </c>
      <c r="I40" s="1272">
        <v>453.1</v>
      </c>
      <c r="J40" s="1272">
        <f>+I40/I38*100</f>
        <v>72.034976152623216</v>
      </c>
      <c r="K40" s="1272">
        <v>440.7</v>
      </c>
      <c r="L40" s="1272">
        <f>+K40/K38*100</f>
        <v>71.716842961757521</v>
      </c>
      <c r="M40" s="1273">
        <v>434.8</v>
      </c>
      <c r="N40" s="1273">
        <f>+M40/M38*100</f>
        <v>72.466666666666669</v>
      </c>
      <c r="O40" s="1248"/>
      <c r="P40" s="1274"/>
    </row>
    <row r="41" spans="1:16" s="835" customFormat="1" ht="18" customHeight="1" x14ac:dyDescent="0.2">
      <c r="A41" s="1265"/>
      <c r="B41" s="1266"/>
      <c r="C41" s="761" t="s">
        <v>518</v>
      </c>
      <c r="D41" s="758"/>
      <c r="E41" s="1267">
        <v>1968.9</v>
      </c>
      <c r="F41" s="1267">
        <f>+E41/E$35*100</f>
        <v>22.234393350799529</v>
      </c>
      <c r="G41" s="1267">
        <v>1976.2</v>
      </c>
      <c r="H41" s="1267">
        <f>+G41/G$35*100</f>
        <v>22.322628743123722</v>
      </c>
      <c r="I41" s="1267">
        <v>1998.3</v>
      </c>
      <c r="J41" s="1267">
        <f>+I41/I$35*100</f>
        <v>22.57302939249486</v>
      </c>
      <c r="K41" s="1267">
        <v>2003.4</v>
      </c>
      <c r="L41" s="1267">
        <f>+K41/K$35*100</f>
        <v>22.632429195991826</v>
      </c>
      <c r="M41" s="1268">
        <v>1991.7</v>
      </c>
      <c r="N41" s="1268">
        <f>+M41/M$35*100</f>
        <v>22.502033622559654</v>
      </c>
      <c r="O41" s="1258"/>
      <c r="P41" s="846"/>
    </row>
    <row r="42" spans="1:16" s="1275" customFormat="1" ht="14.25" customHeight="1" x14ac:dyDescent="0.2">
      <c r="A42" s="1269"/>
      <c r="B42" s="1270"/>
      <c r="C42" s="1271"/>
      <c r="D42" s="759" t="s">
        <v>72</v>
      </c>
      <c r="E42" s="1272">
        <v>928.8</v>
      </c>
      <c r="F42" s="1272">
        <f>+E42/E41*100</f>
        <v>47.173548682005176</v>
      </c>
      <c r="G42" s="1272">
        <v>935.4</v>
      </c>
      <c r="H42" s="1272">
        <f>+G42/G41*100</f>
        <v>47.333265863778969</v>
      </c>
      <c r="I42" s="1272">
        <v>935.7</v>
      </c>
      <c r="J42" s="1272">
        <f>+I42/I41*100</f>
        <v>46.824801080918782</v>
      </c>
      <c r="K42" s="1272">
        <v>927.5</v>
      </c>
      <c r="L42" s="1272">
        <f>+K42/K41*100</f>
        <v>46.296296296296298</v>
      </c>
      <c r="M42" s="1273">
        <v>931.5</v>
      </c>
      <c r="N42" s="1273">
        <f>+M42/M41*100</f>
        <v>46.769091730682334</v>
      </c>
      <c r="O42" s="1248"/>
      <c r="P42" s="1274"/>
    </row>
    <row r="43" spans="1:16" s="1275" customFormat="1" ht="14.25" customHeight="1" x14ac:dyDescent="0.2">
      <c r="A43" s="1269"/>
      <c r="B43" s="1270"/>
      <c r="C43" s="1271"/>
      <c r="D43" s="759" t="s">
        <v>71</v>
      </c>
      <c r="E43" s="1272">
        <v>1040.0999999999999</v>
      </c>
      <c r="F43" s="1272">
        <f>+E43/E41*100</f>
        <v>52.826451317994817</v>
      </c>
      <c r="G43" s="1272">
        <v>1040.8</v>
      </c>
      <c r="H43" s="1272">
        <f>+G43/G41*100</f>
        <v>52.666734136221024</v>
      </c>
      <c r="I43" s="1272">
        <v>1062.5999999999999</v>
      </c>
      <c r="J43" s="1272">
        <f>+I43/I41*100</f>
        <v>53.175198919081211</v>
      </c>
      <c r="K43" s="1272">
        <v>1075.9000000000001</v>
      </c>
      <c r="L43" s="1272">
        <f>+K43/K41*100</f>
        <v>53.703703703703709</v>
      </c>
      <c r="M43" s="1273">
        <v>1060.2</v>
      </c>
      <c r="N43" s="1273">
        <f>+M43/M41*100</f>
        <v>53.230908269317666</v>
      </c>
      <c r="O43" s="1248"/>
      <c r="P43" s="1274"/>
    </row>
    <row r="44" spans="1:16" s="835" customFormat="1" ht="18" customHeight="1" x14ac:dyDescent="0.2">
      <c r="A44" s="1265"/>
      <c r="B44" s="1266"/>
      <c r="C44" s="761" t="s">
        <v>519</v>
      </c>
      <c r="D44" s="758"/>
      <c r="E44" s="1267">
        <v>948.5</v>
      </c>
      <c r="F44" s="1267">
        <f>+E44/E$35*100</f>
        <v>10.711220525792754</v>
      </c>
      <c r="G44" s="1267">
        <v>972.6</v>
      </c>
      <c r="H44" s="1267">
        <f>+G44/G$35*100</f>
        <v>10.986230500739872</v>
      </c>
      <c r="I44" s="1267">
        <v>926.7</v>
      </c>
      <c r="J44" s="1267">
        <f>+I44/I$35*100</f>
        <v>10.468111063416398</v>
      </c>
      <c r="K44" s="1267">
        <v>931.6</v>
      </c>
      <c r="L44" s="1267">
        <f>+K44/K$35*100</f>
        <v>10.524294219320145</v>
      </c>
      <c r="M44" s="1268">
        <v>940</v>
      </c>
      <c r="N44" s="1268">
        <f>+M44/M$35*100</f>
        <v>10.62002892263196</v>
      </c>
      <c r="O44" s="1258"/>
      <c r="P44" s="846"/>
    </row>
    <row r="45" spans="1:16" s="1275" customFormat="1" ht="14.25" customHeight="1" x14ac:dyDescent="0.2">
      <c r="A45" s="1269"/>
      <c r="B45" s="1270"/>
      <c r="C45" s="1271"/>
      <c r="D45" s="759" t="s">
        <v>72</v>
      </c>
      <c r="E45" s="1272">
        <v>510.8</v>
      </c>
      <c r="F45" s="1272">
        <f>+E45/E44*100</f>
        <v>53.853452820242488</v>
      </c>
      <c r="G45" s="1272">
        <v>521</v>
      </c>
      <c r="H45" s="1272">
        <f>+G45/G44*100</f>
        <v>53.567756528891628</v>
      </c>
      <c r="I45" s="1272">
        <v>507.6</v>
      </c>
      <c r="J45" s="1272">
        <f>+I45/I44*100</f>
        <v>54.775008093234057</v>
      </c>
      <c r="K45" s="1272">
        <v>514.5</v>
      </c>
      <c r="L45" s="1272">
        <f>+K45/K44*100</f>
        <v>55.227565478746243</v>
      </c>
      <c r="M45" s="1273">
        <v>513.79999999999995</v>
      </c>
      <c r="N45" s="1273">
        <f>+M45/M44*100</f>
        <v>54.659574468085104</v>
      </c>
      <c r="O45" s="1248"/>
      <c r="P45" s="1274"/>
    </row>
    <row r="46" spans="1:16" s="1275" customFormat="1" ht="14.25" customHeight="1" x14ac:dyDescent="0.2">
      <c r="A46" s="1269"/>
      <c r="B46" s="1270"/>
      <c r="C46" s="1271"/>
      <c r="D46" s="759" t="s">
        <v>71</v>
      </c>
      <c r="E46" s="1272">
        <v>437.6</v>
      </c>
      <c r="F46" s="1272">
        <f>+E46/E44*100</f>
        <v>46.136004217185032</v>
      </c>
      <c r="G46" s="1272">
        <v>451.7</v>
      </c>
      <c r="H46" s="1272">
        <f>+G46/G44*100</f>
        <v>46.442525190211803</v>
      </c>
      <c r="I46" s="1272">
        <v>419.2</v>
      </c>
      <c r="J46" s="1272">
        <f>+I46/I44*100</f>
        <v>45.235782885507717</v>
      </c>
      <c r="K46" s="1272">
        <v>417.1</v>
      </c>
      <c r="L46" s="1272">
        <f>+K46/K44*100</f>
        <v>44.772434521253757</v>
      </c>
      <c r="M46" s="1273">
        <v>426.2</v>
      </c>
      <c r="N46" s="1273">
        <f>+M46/M44*100</f>
        <v>45.340425531914889</v>
      </c>
      <c r="O46" s="1248"/>
      <c r="P46" s="1274"/>
    </row>
    <row r="47" spans="1:16" s="835" customFormat="1" ht="18" customHeight="1" x14ac:dyDescent="0.2">
      <c r="A47" s="1265"/>
      <c r="B47" s="1266"/>
      <c r="C47" s="761" t="s">
        <v>520</v>
      </c>
      <c r="D47" s="758"/>
      <c r="E47" s="1267">
        <v>1811.8</v>
      </c>
      <c r="F47" s="1267">
        <f>+E47/E$35*100</f>
        <v>20.460294516216461</v>
      </c>
      <c r="G47" s="1267">
        <v>1812.3</v>
      </c>
      <c r="H47" s="1267">
        <f>+G47/G$35*100</f>
        <v>20.47125800585119</v>
      </c>
      <c r="I47" s="1267">
        <v>1797.6</v>
      </c>
      <c r="J47" s="1267">
        <f>+I47/I$35*100</f>
        <v>20.305898831981565</v>
      </c>
      <c r="K47" s="1267">
        <v>1799.1</v>
      </c>
      <c r="L47" s="1267">
        <f>+K47/K$35*100</f>
        <v>20.324450118053754</v>
      </c>
      <c r="M47" s="1268">
        <v>1766.6</v>
      </c>
      <c r="N47" s="1268">
        <f>+M47/M$35*100</f>
        <v>19.95887563268257</v>
      </c>
      <c r="O47" s="1258"/>
      <c r="P47" s="846"/>
    </row>
    <row r="48" spans="1:16" s="1275" customFormat="1" ht="14.25" customHeight="1" x14ac:dyDescent="0.2">
      <c r="A48" s="1269"/>
      <c r="B48" s="1270"/>
      <c r="C48" s="1271"/>
      <c r="D48" s="759" t="s">
        <v>72</v>
      </c>
      <c r="E48" s="1272">
        <v>966.6</v>
      </c>
      <c r="F48" s="1272">
        <f>+E48/E47*100</f>
        <v>53.350259410530967</v>
      </c>
      <c r="G48" s="1272">
        <v>983.9</v>
      </c>
      <c r="H48" s="1272">
        <f>+G48/G47*100</f>
        <v>54.29012856591072</v>
      </c>
      <c r="I48" s="1272">
        <v>972.4</v>
      </c>
      <c r="J48" s="1272">
        <f>+I48/I47*100</f>
        <v>54.094348019581659</v>
      </c>
      <c r="K48" s="1272">
        <v>969.1</v>
      </c>
      <c r="L48" s="1272">
        <f>+K48/K47*100</f>
        <v>53.865821799788783</v>
      </c>
      <c r="M48" s="1273">
        <v>952.9</v>
      </c>
      <c r="N48" s="1273">
        <f>+M48/M47*100</f>
        <v>53.939771312124982</v>
      </c>
      <c r="O48" s="1248"/>
      <c r="P48" s="1274"/>
    </row>
    <row r="49" spans="1:16" s="1275" customFormat="1" ht="14.25" customHeight="1" x14ac:dyDescent="0.2">
      <c r="A49" s="1269"/>
      <c r="B49" s="1270"/>
      <c r="C49" s="1271"/>
      <c r="D49" s="759" t="s">
        <v>71</v>
      </c>
      <c r="E49" s="1272">
        <v>845.1</v>
      </c>
      <c r="F49" s="1272">
        <f>+E49/E47*100</f>
        <v>46.644221216469809</v>
      </c>
      <c r="G49" s="1272">
        <v>828.4</v>
      </c>
      <c r="H49" s="1272">
        <f>+G49/G47*100</f>
        <v>45.70987143408928</v>
      </c>
      <c r="I49" s="1272">
        <v>825.2</v>
      </c>
      <c r="J49" s="1272">
        <f>+I49/I47*100</f>
        <v>45.905651980418341</v>
      </c>
      <c r="K49" s="1272">
        <v>829.9</v>
      </c>
      <c r="L49" s="1272">
        <f>+K49/K47*100</f>
        <v>46.128619865488304</v>
      </c>
      <c r="M49" s="1273">
        <v>813.7</v>
      </c>
      <c r="N49" s="1273">
        <f>+M49/M47*100</f>
        <v>46.060228687875018</v>
      </c>
      <c r="O49" s="1248"/>
      <c r="P49" s="1274"/>
    </row>
    <row r="50" spans="1:16" s="835" customFormat="1" ht="18" customHeight="1" x14ac:dyDescent="0.2">
      <c r="A50" s="1265"/>
      <c r="B50" s="1266"/>
      <c r="C50" s="761" t="s">
        <v>521</v>
      </c>
      <c r="D50" s="758"/>
      <c r="E50" s="1267">
        <v>1848.7</v>
      </c>
      <c r="F50" s="1267">
        <f>+E50/E$35*100</f>
        <v>20.876998825548828</v>
      </c>
      <c r="G50" s="1267">
        <v>1836.7</v>
      </c>
      <c r="H50" s="1267">
        <f>+G50/G$35*100</f>
        <v>20.74687390572581</v>
      </c>
      <c r="I50" s="1267">
        <v>1891.6</v>
      </c>
      <c r="J50" s="1267">
        <f>+I50/I$35*100</f>
        <v>21.367733773128798</v>
      </c>
      <c r="K50" s="1267">
        <v>1885.4</v>
      </c>
      <c r="L50" s="1267">
        <f>+K50/K$35*100</f>
        <v>21.299382053570422</v>
      </c>
      <c r="M50" s="1268">
        <v>1930.5</v>
      </c>
      <c r="N50" s="1268">
        <f>+M50/M$35*100</f>
        <v>21.810601952277654</v>
      </c>
      <c r="O50" s="1258"/>
      <c r="P50" s="846"/>
    </row>
    <row r="51" spans="1:16" s="1275" customFormat="1" ht="14.25" customHeight="1" x14ac:dyDescent="0.2">
      <c r="A51" s="1269"/>
      <c r="B51" s="1270"/>
      <c r="C51" s="1271"/>
      <c r="D51" s="759" t="s">
        <v>72</v>
      </c>
      <c r="E51" s="1272">
        <v>904.2</v>
      </c>
      <c r="F51" s="1272">
        <f>+E51/E50*100</f>
        <v>48.910044896413694</v>
      </c>
      <c r="G51" s="1272">
        <v>895.6</v>
      </c>
      <c r="H51" s="1272">
        <f>+G51/G50*100</f>
        <v>48.761365492459305</v>
      </c>
      <c r="I51" s="1272">
        <v>926.3</v>
      </c>
      <c r="J51" s="1272">
        <f>+I51/I50*100</f>
        <v>48.969126665256923</v>
      </c>
      <c r="K51" s="1272">
        <v>938.5</v>
      </c>
      <c r="L51" s="1272">
        <f>+K51/K50*100</f>
        <v>49.777235599872704</v>
      </c>
      <c r="M51" s="1273">
        <v>951.7</v>
      </c>
      <c r="N51" s="1273">
        <f>+M51/M50*100</f>
        <v>49.298109298109303</v>
      </c>
      <c r="O51" s="1248"/>
      <c r="P51" s="1274"/>
    </row>
    <row r="52" spans="1:16" s="1275" customFormat="1" ht="14.25" customHeight="1" x14ac:dyDescent="0.2">
      <c r="A52" s="1269"/>
      <c r="B52" s="1270"/>
      <c r="C52" s="1271"/>
      <c r="D52" s="759" t="s">
        <v>71</v>
      </c>
      <c r="E52" s="1272">
        <v>944.5</v>
      </c>
      <c r="F52" s="1272">
        <f>+E52/E50*100</f>
        <v>51.089955103586306</v>
      </c>
      <c r="G52" s="1272">
        <v>941.1</v>
      </c>
      <c r="H52" s="1272">
        <f>+G52/G50*100</f>
        <v>51.238634507540702</v>
      </c>
      <c r="I52" s="1272">
        <v>965.3</v>
      </c>
      <c r="J52" s="1272">
        <f>+I52/I50*100</f>
        <v>51.030873334743077</v>
      </c>
      <c r="K52" s="1272">
        <v>946.8</v>
      </c>
      <c r="L52" s="1272">
        <f>+K52/K50*100</f>
        <v>50.217460485838536</v>
      </c>
      <c r="M52" s="1273">
        <v>978.8</v>
      </c>
      <c r="N52" s="1273">
        <f>+M52/M50*100</f>
        <v>50.701890701890697</v>
      </c>
      <c r="O52" s="1248"/>
      <c r="P52" s="1274"/>
    </row>
    <row r="53" spans="1:16" s="835" customFormat="1" ht="18" customHeight="1" x14ac:dyDescent="0.2">
      <c r="A53" s="1265"/>
      <c r="B53" s="1266"/>
      <c r="C53" s="761" t="s">
        <v>522</v>
      </c>
      <c r="D53" s="758"/>
      <c r="E53" s="1267">
        <v>1593.4</v>
      </c>
      <c r="F53" s="1267">
        <f>+E53/E$35*100</f>
        <v>17.993947059354955</v>
      </c>
      <c r="G53" s="1267">
        <v>1596.1</v>
      </c>
      <c r="H53" s="1267">
        <f>+G53/G$35*100</f>
        <v>18.029120401224457</v>
      </c>
      <c r="I53" s="1267">
        <v>1609.4</v>
      </c>
      <c r="J53" s="1267">
        <f>+I53/I$35*100</f>
        <v>18.179969726408061</v>
      </c>
      <c r="K53" s="1267">
        <v>1618</v>
      </c>
      <c r="L53" s="1267">
        <f>+K53/K$35*100</f>
        <v>18.278561664727349</v>
      </c>
      <c r="M53" s="1268">
        <v>1622.4</v>
      </c>
      <c r="N53" s="1268">
        <f>+M53/M$35*100</f>
        <v>18.329718004338392</v>
      </c>
      <c r="O53" s="1258"/>
      <c r="P53" s="846"/>
    </row>
    <row r="54" spans="1:16" s="1275" customFormat="1" ht="14.25" customHeight="1" x14ac:dyDescent="0.2">
      <c r="A54" s="1269"/>
      <c r="B54" s="1270"/>
      <c r="C54" s="1271"/>
      <c r="D54" s="759" t="s">
        <v>72</v>
      </c>
      <c r="E54" s="1272">
        <v>622.6</v>
      </c>
      <c r="F54" s="1272">
        <f>+E54/E53*100</f>
        <v>39.073678925567968</v>
      </c>
      <c r="G54" s="1272">
        <v>613.6</v>
      </c>
      <c r="H54" s="1272">
        <f>+G54/G53*100</f>
        <v>38.443706534678284</v>
      </c>
      <c r="I54" s="1272">
        <v>613</v>
      </c>
      <c r="J54" s="1272">
        <f>+I54/I53*100</f>
        <v>38.088728718777183</v>
      </c>
      <c r="K54" s="1272">
        <v>606.1</v>
      </c>
      <c r="L54" s="1272">
        <f>+K54/K53*100</f>
        <v>37.459826946847961</v>
      </c>
      <c r="M54" s="1273">
        <v>616.1</v>
      </c>
      <c r="N54" s="1273">
        <f>+M54/M53*100</f>
        <v>37.974605522682445</v>
      </c>
      <c r="O54" s="1248"/>
      <c r="P54" s="1274"/>
    </row>
    <row r="55" spans="1:16" s="1275" customFormat="1" ht="14.25" customHeight="1" x14ac:dyDescent="0.2">
      <c r="A55" s="1269"/>
      <c r="B55" s="1270"/>
      <c r="C55" s="1271"/>
      <c r="D55" s="759" t="s">
        <v>71</v>
      </c>
      <c r="E55" s="1272">
        <v>970.7</v>
      </c>
      <c r="F55" s="1272">
        <f>+E55/E53*100</f>
        <v>60.920045186393878</v>
      </c>
      <c r="G55" s="1272">
        <v>982.5</v>
      </c>
      <c r="H55" s="1272">
        <f>+G55/G53*100</f>
        <v>61.556293465321723</v>
      </c>
      <c r="I55" s="1272">
        <v>996.4</v>
      </c>
      <c r="J55" s="1272">
        <f>+I55/I53*100</f>
        <v>61.91127128122281</v>
      </c>
      <c r="K55" s="1272">
        <v>1011.8</v>
      </c>
      <c r="L55" s="1272">
        <f>+K55/K53*100</f>
        <v>62.533992583436337</v>
      </c>
      <c r="M55" s="1273">
        <v>1006.2</v>
      </c>
      <c r="N55" s="1273">
        <f>+M55/M53*100</f>
        <v>62.019230769230774</v>
      </c>
      <c r="O55" s="1248"/>
      <c r="P55" s="1274"/>
    </row>
    <row r="56" spans="1:16" s="835" customFormat="1" ht="13.5" customHeight="1" x14ac:dyDescent="0.2">
      <c r="A56" s="850"/>
      <c r="B56" s="851"/>
      <c r="C56" s="852" t="s">
        <v>495</v>
      </c>
      <c r="D56" s="853"/>
      <c r="E56" s="854"/>
      <c r="F56" s="1276"/>
      <c r="G56" s="854"/>
      <c r="H56" s="1276"/>
      <c r="I56" s="854"/>
      <c r="J56" s="1276"/>
      <c r="K56" s="854"/>
      <c r="L56" s="1276"/>
      <c r="M56" s="854"/>
      <c r="N56" s="1276"/>
      <c r="O56" s="855"/>
      <c r="P56" s="846"/>
    </row>
    <row r="57" spans="1:16" ht="13.5" customHeight="1" x14ac:dyDescent="0.2">
      <c r="A57" s="1221"/>
      <c r="B57" s="1277"/>
      <c r="C57" s="1278" t="s">
        <v>398</v>
      </c>
      <c r="D57" s="1242"/>
      <c r="E57" s="1225"/>
      <c r="F57" s="1279" t="s">
        <v>88</v>
      </c>
      <c r="G57" s="1280"/>
      <c r="H57" s="1280"/>
      <c r="I57" s="1281"/>
      <c r="J57" s="1280"/>
      <c r="K57" s="1280"/>
      <c r="L57" s="1280"/>
      <c r="M57" s="1280"/>
      <c r="N57" s="1280"/>
      <c r="O57" s="1248"/>
      <c r="P57" s="1219"/>
    </row>
    <row r="58" spans="1:16" ht="13.5" customHeight="1" x14ac:dyDescent="0.2">
      <c r="A58" s="1221"/>
      <c r="B58" s="972">
        <v>6</v>
      </c>
      <c r="C58" s="1483">
        <v>43252</v>
      </c>
      <c r="D58" s="1483"/>
      <c r="E58" s="1247"/>
      <c r="F58" s="1247"/>
      <c r="G58" s="1247"/>
      <c r="H58" s="1247"/>
      <c r="I58" s="1247"/>
      <c r="J58" s="1247"/>
      <c r="K58" s="1247"/>
      <c r="L58" s="1247"/>
      <c r="M58" s="1247"/>
      <c r="N58" s="1247"/>
      <c r="O58" s="1247"/>
      <c r="P58" s="1247"/>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115" zoomScaleNormal="115" workbookViewId="0"/>
  </sheetViews>
  <sheetFormatPr defaultRowHeight="12.75" x14ac:dyDescent="0.2"/>
  <cols>
    <col min="1" max="1" width="1" style="1220" customWidth="1"/>
    <col min="2" max="2" width="2.5703125" style="1220" customWidth="1"/>
    <col min="3" max="3" width="1" style="1220" customWidth="1"/>
    <col min="4" max="4" width="34" style="1220" customWidth="1"/>
    <col min="5" max="5" width="7.42578125" style="1220" customWidth="1"/>
    <col min="6" max="6" width="4.85546875" style="1220" customWidth="1"/>
    <col min="7" max="7" width="7.42578125" style="1220" customWidth="1"/>
    <col min="8" max="8" width="4.85546875" style="1220" customWidth="1"/>
    <col min="9" max="9" width="7.42578125" style="1220" customWidth="1"/>
    <col min="10" max="10" width="4.85546875" style="1220" customWidth="1"/>
    <col min="11" max="11" width="7.42578125" style="1220" customWidth="1"/>
    <col min="12" max="12" width="4.85546875" style="1220" customWidth="1"/>
    <col min="13" max="13" width="7.42578125" style="1220" customWidth="1"/>
    <col min="14" max="14" width="4.85546875" style="1220" customWidth="1"/>
    <col min="15" max="15" width="2.5703125" style="1220" customWidth="1"/>
    <col min="16" max="16" width="1" style="1220" customWidth="1"/>
    <col min="17" max="17" width="9.140625" style="1284" customWidth="1"/>
    <col min="18" max="18" width="9.140625" style="1285" customWidth="1"/>
    <col min="19" max="16384" width="9.140625" style="1220"/>
  </cols>
  <sheetData>
    <row r="1" spans="1:18" ht="13.5" customHeight="1" x14ac:dyDescent="0.2">
      <c r="A1" s="1221"/>
      <c r="B1" s="1282"/>
      <c r="C1" s="1486" t="s">
        <v>319</v>
      </c>
      <c r="D1" s="1486"/>
      <c r="E1" s="1215"/>
      <c r="F1" s="1215"/>
      <c r="G1" s="1215"/>
      <c r="H1" s="1215"/>
      <c r="I1" s="1215"/>
      <c r="J1" s="1215"/>
      <c r="K1" s="1215"/>
      <c r="L1" s="1215"/>
      <c r="M1" s="1283"/>
      <c r="N1" s="1215"/>
      <c r="O1" s="1215"/>
      <c r="P1" s="1221"/>
    </row>
    <row r="2" spans="1:18" ht="9.75" customHeight="1" x14ac:dyDescent="0.2">
      <c r="A2" s="1221"/>
      <c r="B2" s="1286"/>
      <c r="C2" s="1287"/>
      <c r="D2" s="1286"/>
      <c r="E2" s="1288"/>
      <c r="F2" s="1288"/>
      <c r="G2" s="1288"/>
      <c r="H2" s="1288"/>
      <c r="I2" s="1223"/>
      <c r="J2" s="1223"/>
      <c r="K2" s="1223"/>
      <c r="L2" s="1223"/>
      <c r="M2" s="1223"/>
      <c r="N2" s="1223"/>
      <c r="O2" s="1289"/>
      <c r="P2" s="1221"/>
    </row>
    <row r="3" spans="1:18" ht="9" customHeight="1" thickBot="1" x14ac:dyDescent="0.25">
      <c r="A3" s="1221"/>
      <c r="B3" s="1215"/>
      <c r="C3" s="1256"/>
      <c r="D3" s="1215"/>
      <c r="E3" s="1215"/>
      <c r="F3" s="1215"/>
      <c r="G3" s="1215"/>
      <c r="H3" s="1215"/>
      <c r="I3" s="1215"/>
      <c r="J3" s="1215"/>
      <c r="K3" s="1215"/>
      <c r="L3" s="1215"/>
      <c r="M3" s="1473" t="s">
        <v>73</v>
      </c>
      <c r="N3" s="1473"/>
      <c r="O3" s="1290"/>
      <c r="P3" s="1221"/>
    </row>
    <row r="4" spans="1:18" s="1233" customFormat="1" ht="13.5" customHeight="1" thickBot="1" x14ac:dyDescent="0.25">
      <c r="A4" s="1227"/>
      <c r="B4" s="1291"/>
      <c r="C4" s="1487" t="s">
        <v>161</v>
      </c>
      <c r="D4" s="1488"/>
      <c r="E4" s="1488"/>
      <c r="F4" s="1488"/>
      <c r="G4" s="1488"/>
      <c r="H4" s="1488"/>
      <c r="I4" s="1488"/>
      <c r="J4" s="1488"/>
      <c r="K4" s="1488"/>
      <c r="L4" s="1488"/>
      <c r="M4" s="1488"/>
      <c r="N4" s="1489"/>
      <c r="O4" s="1290"/>
      <c r="P4" s="1227"/>
      <c r="Q4" s="1284"/>
      <c r="R4" s="1285"/>
    </row>
    <row r="5" spans="1:18" ht="3.75" customHeight="1" x14ac:dyDescent="0.2">
      <c r="A5" s="1221"/>
      <c r="B5" s="1215"/>
      <c r="C5" s="1490" t="s">
        <v>155</v>
      </c>
      <c r="D5" s="1491"/>
      <c r="E5" s="1215"/>
      <c r="F5" s="1292"/>
      <c r="G5" s="1292"/>
      <c r="H5" s="1292"/>
      <c r="I5" s="1292"/>
      <c r="J5" s="1292"/>
      <c r="K5" s="1215"/>
      <c r="L5" s="1292"/>
      <c r="M5" s="1292"/>
      <c r="N5" s="1292"/>
      <c r="O5" s="1290"/>
      <c r="P5" s="1221"/>
    </row>
    <row r="6" spans="1:18" ht="12.75" customHeight="1" x14ac:dyDescent="0.2">
      <c r="A6" s="1221"/>
      <c r="B6" s="1215"/>
      <c r="C6" s="1491"/>
      <c r="D6" s="1491"/>
      <c r="E6" s="1236" t="s">
        <v>34</v>
      </c>
      <c r="F6" s="1237" t="s">
        <v>34</v>
      </c>
      <c r="G6" s="1236" t="s">
        <v>34</v>
      </c>
      <c r="H6" s="1237">
        <v>2017</v>
      </c>
      <c r="I6" s="1238"/>
      <c r="J6" s="1237" t="s">
        <v>34</v>
      </c>
      <c r="K6" s="1239" t="s">
        <v>34</v>
      </c>
      <c r="L6" s="1240" t="s">
        <v>34</v>
      </c>
      <c r="M6" s="1240">
        <v>2018</v>
      </c>
      <c r="N6" s="1241"/>
      <c r="O6" s="1290"/>
      <c r="P6" s="1221"/>
      <c r="Q6" s="1293"/>
      <c r="R6" s="1293"/>
    </row>
    <row r="7" spans="1:18" x14ac:dyDescent="0.2">
      <c r="A7" s="1221"/>
      <c r="B7" s="1215"/>
      <c r="C7" s="1294"/>
      <c r="D7" s="1294"/>
      <c r="E7" s="1476" t="s">
        <v>615</v>
      </c>
      <c r="F7" s="1476"/>
      <c r="G7" s="1476" t="s">
        <v>616</v>
      </c>
      <c r="H7" s="1476"/>
      <c r="I7" s="1476" t="s">
        <v>617</v>
      </c>
      <c r="J7" s="1476"/>
      <c r="K7" s="1476" t="s">
        <v>618</v>
      </c>
      <c r="L7" s="1476"/>
      <c r="M7" s="1476" t="s">
        <v>615</v>
      </c>
      <c r="N7" s="1476"/>
      <c r="O7" s="1295"/>
      <c r="P7" s="1221"/>
    </row>
    <row r="8" spans="1:18" s="1246" customFormat="1" ht="16.5" customHeight="1" x14ac:dyDescent="0.2">
      <c r="A8" s="1243"/>
      <c r="B8" s="1296"/>
      <c r="C8" s="1469" t="s">
        <v>13</v>
      </c>
      <c r="D8" s="1469"/>
      <c r="E8" s="1470">
        <v>4658.1000000000004</v>
      </c>
      <c r="F8" s="1470"/>
      <c r="G8" s="1470">
        <v>4760.3999999999996</v>
      </c>
      <c r="H8" s="1470"/>
      <c r="I8" s="1470">
        <v>4803</v>
      </c>
      <c r="J8" s="1470"/>
      <c r="K8" s="1470">
        <v>4804.8999999999996</v>
      </c>
      <c r="L8" s="1470"/>
      <c r="M8" s="1471">
        <v>4806.7</v>
      </c>
      <c r="N8" s="1471"/>
      <c r="O8" s="1297"/>
      <c r="P8" s="1243"/>
      <c r="Q8" s="1284"/>
      <c r="R8" s="1285"/>
    </row>
    <row r="9" spans="1:18" ht="12" customHeight="1" x14ac:dyDescent="0.2">
      <c r="A9" s="1221"/>
      <c r="B9" s="1298"/>
      <c r="C9" s="755" t="s">
        <v>72</v>
      </c>
      <c r="D9" s="1247"/>
      <c r="E9" s="1492">
        <v>2389.1</v>
      </c>
      <c r="F9" s="1492"/>
      <c r="G9" s="1492">
        <v>2443.8000000000002</v>
      </c>
      <c r="H9" s="1492"/>
      <c r="I9" s="1492">
        <v>2471.6999999999998</v>
      </c>
      <c r="J9" s="1492"/>
      <c r="K9" s="1492">
        <v>2464.8000000000002</v>
      </c>
      <c r="L9" s="1492"/>
      <c r="M9" s="1493">
        <v>2457.3000000000002</v>
      </c>
      <c r="N9" s="1493"/>
      <c r="O9" s="1295"/>
      <c r="P9" s="1221"/>
      <c r="Q9" s="1299"/>
      <c r="R9" s="1299"/>
    </row>
    <row r="10" spans="1:18" ht="12" customHeight="1" x14ac:dyDescent="0.2">
      <c r="A10" s="1221"/>
      <c r="B10" s="1298"/>
      <c r="C10" s="755" t="s">
        <v>71</v>
      </c>
      <c r="D10" s="1247"/>
      <c r="E10" s="1492">
        <v>2269</v>
      </c>
      <c r="F10" s="1492"/>
      <c r="G10" s="1492">
        <v>2316.6</v>
      </c>
      <c r="H10" s="1492"/>
      <c r="I10" s="1492">
        <v>2331.3000000000002</v>
      </c>
      <c r="J10" s="1492"/>
      <c r="K10" s="1492">
        <v>2340.1999999999998</v>
      </c>
      <c r="L10" s="1492"/>
      <c r="M10" s="1493">
        <v>2349.4</v>
      </c>
      <c r="N10" s="1493"/>
      <c r="O10" s="1295"/>
      <c r="P10" s="1221"/>
    </row>
    <row r="11" spans="1:18" ht="15.75" customHeight="1" x14ac:dyDescent="0.2">
      <c r="A11" s="1221"/>
      <c r="B11" s="1298"/>
      <c r="C11" s="755" t="s">
        <v>156</v>
      </c>
      <c r="D11" s="1247"/>
      <c r="E11" s="1492">
        <v>274</v>
      </c>
      <c r="F11" s="1492"/>
      <c r="G11" s="1492">
        <v>275.39999999999998</v>
      </c>
      <c r="H11" s="1492"/>
      <c r="I11" s="1492">
        <v>291.2</v>
      </c>
      <c r="J11" s="1492"/>
      <c r="K11" s="1492">
        <v>290</v>
      </c>
      <c r="L11" s="1492"/>
      <c r="M11" s="1493">
        <v>283.3</v>
      </c>
      <c r="N11" s="1493"/>
      <c r="O11" s="1295"/>
      <c r="P11" s="1221"/>
    </row>
    <row r="12" spans="1:18" ht="12" customHeight="1" x14ac:dyDescent="0.2">
      <c r="A12" s="1221"/>
      <c r="B12" s="1298"/>
      <c r="C12" s="755" t="s">
        <v>157</v>
      </c>
      <c r="D12" s="1247"/>
      <c r="E12" s="1477">
        <v>2221.4</v>
      </c>
      <c r="F12" s="1477"/>
      <c r="G12" s="1477">
        <v>2241.9</v>
      </c>
      <c r="H12" s="1477"/>
      <c r="I12" s="1477">
        <v>2248.1</v>
      </c>
      <c r="J12" s="1477"/>
      <c r="K12" s="1477">
        <v>2247.8000000000002</v>
      </c>
      <c r="L12" s="1477"/>
      <c r="M12" s="1478">
        <v>2238.8000000000002</v>
      </c>
      <c r="N12" s="1478"/>
      <c r="O12" s="1295"/>
      <c r="P12" s="1221"/>
    </row>
    <row r="13" spans="1:18" ht="12" customHeight="1" x14ac:dyDescent="0.2">
      <c r="A13" s="1221"/>
      <c r="B13" s="1298"/>
      <c r="C13" s="755" t="s">
        <v>158</v>
      </c>
      <c r="D13" s="1247"/>
      <c r="E13" s="1477">
        <v>2162.6999999999998</v>
      </c>
      <c r="F13" s="1477"/>
      <c r="G13" s="1477">
        <v>2243.1</v>
      </c>
      <c r="H13" s="1477"/>
      <c r="I13" s="1477">
        <v>2263.8000000000002</v>
      </c>
      <c r="J13" s="1477"/>
      <c r="K13" s="1477">
        <v>2267.1</v>
      </c>
      <c r="L13" s="1477"/>
      <c r="M13" s="1478">
        <v>2284.6</v>
      </c>
      <c r="N13" s="1478"/>
      <c r="O13" s="1295"/>
      <c r="P13" s="1221"/>
    </row>
    <row r="14" spans="1:18" ht="15.75" customHeight="1" x14ac:dyDescent="0.2">
      <c r="A14" s="1221"/>
      <c r="B14" s="1298"/>
      <c r="C14" s="755" t="s">
        <v>377</v>
      </c>
      <c r="D14" s="1247"/>
      <c r="E14" s="1492">
        <v>301</v>
      </c>
      <c r="F14" s="1492"/>
      <c r="G14" s="1492">
        <v>331.9</v>
      </c>
      <c r="H14" s="1492"/>
      <c r="I14" s="1492">
        <v>304.5</v>
      </c>
      <c r="J14" s="1492"/>
      <c r="K14" s="1492">
        <v>280.39999999999998</v>
      </c>
      <c r="L14" s="1492"/>
      <c r="M14" s="1493">
        <v>285</v>
      </c>
      <c r="N14" s="1493"/>
      <c r="O14" s="1295"/>
      <c r="P14" s="1221"/>
    </row>
    <row r="15" spans="1:18" ht="12" customHeight="1" x14ac:dyDescent="0.2">
      <c r="A15" s="1221"/>
      <c r="B15" s="1298"/>
      <c r="C15" s="755" t="s">
        <v>162</v>
      </c>
      <c r="D15" s="1247"/>
      <c r="E15" s="1477">
        <v>1133.0999999999999</v>
      </c>
      <c r="F15" s="1477"/>
      <c r="G15" s="1477">
        <v>1164.5</v>
      </c>
      <c r="H15" s="1477"/>
      <c r="I15" s="1477">
        <v>1181</v>
      </c>
      <c r="J15" s="1477"/>
      <c r="K15" s="1477">
        <v>1228.5999999999999</v>
      </c>
      <c r="L15" s="1477"/>
      <c r="M15" s="1478">
        <v>1191.5</v>
      </c>
      <c r="N15" s="1478"/>
      <c r="O15" s="1295"/>
      <c r="P15" s="1221"/>
      <c r="Q15" s="1300"/>
      <c r="R15" s="1300"/>
    </row>
    <row r="16" spans="1:18" ht="12" customHeight="1" x14ac:dyDescent="0.2">
      <c r="A16" s="1221"/>
      <c r="B16" s="1298"/>
      <c r="C16" s="755" t="s">
        <v>163</v>
      </c>
      <c r="D16" s="1247"/>
      <c r="E16" s="1477">
        <v>3224</v>
      </c>
      <c r="F16" s="1477"/>
      <c r="G16" s="1477">
        <v>3264</v>
      </c>
      <c r="H16" s="1477"/>
      <c r="I16" s="1477">
        <v>3317.5</v>
      </c>
      <c r="J16" s="1477"/>
      <c r="K16" s="1477">
        <v>3296</v>
      </c>
      <c r="L16" s="1477"/>
      <c r="M16" s="1478">
        <v>3330.2</v>
      </c>
      <c r="N16" s="1478"/>
      <c r="O16" s="1295"/>
      <c r="P16" s="1221"/>
    </row>
    <row r="17" spans="1:18" s="1304" customFormat="1" ht="15.75" customHeight="1" x14ac:dyDescent="0.2">
      <c r="A17" s="1301"/>
      <c r="B17" s="1302"/>
      <c r="C17" s="755" t="s">
        <v>164</v>
      </c>
      <c r="D17" s="1247"/>
      <c r="E17" s="1477">
        <v>4107.5</v>
      </c>
      <c r="F17" s="1477"/>
      <c r="G17" s="1477">
        <v>4205.6000000000004</v>
      </c>
      <c r="H17" s="1477"/>
      <c r="I17" s="1477">
        <v>4295</v>
      </c>
      <c r="J17" s="1477"/>
      <c r="K17" s="1477">
        <v>4273.2</v>
      </c>
      <c r="L17" s="1477"/>
      <c r="M17" s="1478">
        <v>4289.8</v>
      </c>
      <c r="N17" s="1478"/>
      <c r="O17" s="1303"/>
      <c r="P17" s="1301"/>
      <c r="Q17" s="1284"/>
      <c r="R17" s="1285"/>
    </row>
    <row r="18" spans="1:18" s="1304" customFormat="1" ht="12" customHeight="1" x14ac:dyDescent="0.2">
      <c r="A18" s="1301"/>
      <c r="B18" s="1302"/>
      <c r="C18" s="755" t="s">
        <v>165</v>
      </c>
      <c r="D18" s="1247"/>
      <c r="E18" s="1477">
        <v>550.70000000000005</v>
      </c>
      <c r="F18" s="1477"/>
      <c r="G18" s="1477">
        <v>554.79999999999995</v>
      </c>
      <c r="H18" s="1477"/>
      <c r="I18" s="1477">
        <v>508</v>
      </c>
      <c r="J18" s="1477"/>
      <c r="K18" s="1477">
        <v>531.70000000000005</v>
      </c>
      <c r="L18" s="1477"/>
      <c r="M18" s="1478">
        <v>516.9</v>
      </c>
      <c r="N18" s="1478"/>
      <c r="O18" s="1303"/>
      <c r="P18" s="1301"/>
      <c r="Q18" s="1284"/>
      <c r="R18" s="1285"/>
    </row>
    <row r="19" spans="1:18" ht="15.75" customHeight="1" x14ac:dyDescent="0.2">
      <c r="A19" s="1221"/>
      <c r="B19" s="1298"/>
      <c r="C19" s="755" t="s">
        <v>166</v>
      </c>
      <c r="D19" s="1247"/>
      <c r="E19" s="1477">
        <v>3852.8</v>
      </c>
      <c r="F19" s="1477"/>
      <c r="G19" s="1477">
        <v>3931.5</v>
      </c>
      <c r="H19" s="1477"/>
      <c r="I19" s="1477">
        <v>3998.8</v>
      </c>
      <c r="J19" s="1477"/>
      <c r="K19" s="1477">
        <v>4011.7</v>
      </c>
      <c r="L19" s="1477"/>
      <c r="M19" s="1478">
        <v>4011.2</v>
      </c>
      <c r="N19" s="1478"/>
      <c r="O19" s="1295"/>
      <c r="P19" s="1221"/>
      <c r="R19" s="1300"/>
    </row>
    <row r="20" spans="1:18" ht="12" customHeight="1" x14ac:dyDescent="0.2">
      <c r="A20" s="1221"/>
      <c r="B20" s="1298"/>
      <c r="C20" s="1305"/>
      <c r="D20" s="1211" t="s">
        <v>167</v>
      </c>
      <c r="E20" s="1477">
        <v>3035.7</v>
      </c>
      <c r="F20" s="1477"/>
      <c r="G20" s="1477">
        <v>3062.5</v>
      </c>
      <c r="H20" s="1477"/>
      <c r="I20" s="1477">
        <v>3099.9</v>
      </c>
      <c r="J20" s="1477"/>
      <c r="K20" s="1477">
        <v>3123</v>
      </c>
      <c r="L20" s="1477"/>
      <c r="M20" s="1478">
        <v>3141.1</v>
      </c>
      <c r="N20" s="1478"/>
      <c r="O20" s="1295"/>
      <c r="P20" s="1221"/>
      <c r="R20" s="1306"/>
    </row>
    <row r="21" spans="1:18" ht="12" customHeight="1" x14ac:dyDescent="0.2">
      <c r="A21" s="1221"/>
      <c r="B21" s="1298"/>
      <c r="C21" s="1305"/>
      <c r="D21" s="1211" t="s">
        <v>168</v>
      </c>
      <c r="E21" s="1477">
        <v>681.4</v>
      </c>
      <c r="F21" s="1477"/>
      <c r="G21" s="1477">
        <v>727.9</v>
      </c>
      <c r="H21" s="1477"/>
      <c r="I21" s="1477">
        <v>763</v>
      </c>
      <c r="J21" s="1477"/>
      <c r="K21" s="1477">
        <v>742.4</v>
      </c>
      <c r="L21" s="1477"/>
      <c r="M21" s="1478">
        <v>729.9</v>
      </c>
      <c r="N21" s="1478"/>
      <c r="O21" s="1295"/>
      <c r="P21" s="1221"/>
    </row>
    <row r="22" spans="1:18" ht="12" customHeight="1" x14ac:dyDescent="0.2">
      <c r="A22" s="1221"/>
      <c r="B22" s="1298"/>
      <c r="C22" s="1305"/>
      <c r="D22" s="1211" t="s">
        <v>129</v>
      </c>
      <c r="E22" s="1477">
        <v>135.69999999999999</v>
      </c>
      <c r="F22" s="1477"/>
      <c r="G22" s="1477">
        <v>141.1</v>
      </c>
      <c r="H22" s="1477"/>
      <c r="I22" s="1477">
        <v>135.9</v>
      </c>
      <c r="J22" s="1477"/>
      <c r="K22" s="1477">
        <v>146.30000000000001</v>
      </c>
      <c r="L22" s="1477"/>
      <c r="M22" s="1478">
        <v>140.19999999999999</v>
      </c>
      <c r="N22" s="1478"/>
      <c r="O22" s="1295"/>
      <c r="P22" s="1221"/>
    </row>
    <row r="23" spans="1:18" ht="12" customHeight="1" x14ac:dyDescent="0.2">
      <c r="A23" s="1221"/>
      <c r="B23" s="1298"/>
      <c r="C23" s="755" t="s">
        <v>169</v>
      </c>
      <c r="D23" s="1247"/>
      <c r="E23" s="1477">
        <v>782.5</v>
      </c>
      <c r="F23" s="1477"/>
      <c r="G23" s="1477">
        <v>806.2</v>
      </c>
      <c r="H23" s="1477"/>
      <c r="I23" s="1477">
        <v>782.8</v>
      </c>
      <c r="J23" s="1477"/>
      <c r="K23" s="1477">
        <v>772.1</v>
      </c>
      <c r="L23" s="1477"/>
      <c r="M23" s="1478">
        <v>774</v>
      </c>
      <c r="N23" s="1478"/>
      <c r="O23" s="1295"/>
      <c r="P23" s="1221"/>
    </row>
    <row r="24" spans="1:18" ht="12" customHeight="1" x14ac:dyDescent="0.2">
      <c r="A24" s="1221"/>
      <c r="B24" s="1298"/>
      <c r="C24" s="755" t="s">
        <v>129</v>
      </c>
      <c r="D24" s="1247"/>
      <c r="E24" s="1477">
        <v>22.8</v>
      </c>
      <c r="F24" s="1477"/>
      <c r="G24" s="1477">
        <v>22.7</v>
      </c>
      <c r="H24" s="1477"/>
      <c r="I24" s="1477">
        <v>21.4</v>
      </c>
      <c r="J24" s="1477"/>
      <c r="K24" s="1477">
        <v>21.1</v>
      </c>
      <c r="L24" s="1477"/>
      <c r="M24" s="1478">
        <v>21.5</v>
      </c>
      <c r="N24" s="1478"/>
      <c r="O24" s="1295"/>
      <c r="P24" s="1221"/>
    </row>
    <row r="25" spans="1:18" ht="16.5" customHeight="1" x14ac:dyDescent="0.2">
      <c r="A25" s="1221"/>
      <c r="B25" s="1298"/>
      <c r="C25" s="760" t="s">
        <v>170</v>
      </c>
      <c r="D25" s="758"/>
      <c r="E25" s="1481"/>
      <c r="F25" s="1481"/>
      <c r="G25" s="1481"/>
      <c r="H25" s="1481"/>
      <c r="I25" s="1481"/>
      <c r="J25" s="1481"/>
      <c r="K25" s="1481"/>
      <c r="L25" s="1481"/>
      <c r="M25" s="1482"/>
      <c r="N25" s="1482"/>
      <c r="O25" s="1295"/>
      <c r="P25" s="1221"/>
    </row>
    <row r="26" spans="1:18" s="835" customFormat="1" ht="13.5" customHeight="1" x14ac:dyDescent="0.2">
      <c r="A26" s="1265"/>
      <c r="B26" s="1494" t="s">
        <v>171</v>
      </c>
      <c r="C26" s="1494"/>
      <c r="D26" s="1494"/>
      <c r="E26" s="1495">
        <v>66.3</v>
      </c>
      <c r="F26" s="1495"/>
      <c r="G26" s="1495">
        <v>67.599999999999994</v>
      </c>
      <c r="H26" s="1495"/>
      <c r="I26" s="1495">
        <v>68.5</v>
      </c>
      <c r="J26" s="1495"/>
      <c r="K26" s="1495">
        <v>68.900000000000006</v>
      </c>
      <c r="L26" s="1495"/>
      <c r="M26" s="1496">
        <v>68.900000000000006</v>
      </c>
      <c r="N26" s="1496"/>
      <c r="O26" s="1307"/>
      <c r="P26" s="1265"/>
      <c r="Q26" s="1284"/>
      <c r="R26" s="1285"/>
    </row>
    <row r="27" spans="1:18" ht="12" customHeight="1" x14ac:dyDescent="0.2">
      <c r="A27" s="1221"/>
      <c r="B27" s="1298"/>
      <c r="C27" s="758"/>
      <c r="D27" s="1211" t="s">
        <v>72</v>
      </c>
      <c r="E27" s="1481">
        <v>69.400000000000006</v>
      </c>
      <c r="F27" s="1481"/>
      <c r="G27" s="1481">
        <v>70.8</v>
      </c>
      <c r="H27" s="1481"/>
      <c r="I27" s="1481">
        <v>72</v>
      </c>
      <c r="J27" s="1481"/>
      <c r="K27" s="1481">
        <v>72.2</v>
      </c>
      <c r="L27" s="1481"/>
      <c r="M27" s="1482">
        <v>71.900000000000006</v>
      </c>
      <c r="N27" s="1482"/>
      <c r="O27" s="1295"/>
      <c r="P27" s="1221"/>
    </row>
    <row r="28" spans="1:18" ht="12" customHeight="1" x14ac:dyDescent="0.2">
      <c r="A28" s="1221"/>
      <c r="B28" s="1298"/>
      <c r="C28" s="758"/>
      <c r="D28" s="1211" t="s">
        <v>71</v>
      </c>
      <c r="E28" s="1481">
        <v>63.4</v>
      </c>
      <c r="F28" s="1481"/>
      <c r="G28" s="1481">
        <v>64.5</v>
      </c>
      <c r="H28" s="1481"/>
      <c r="I28" s="1481">
        <v>65.3</v>
      </c>
      <c r="J28" s="1481"/>
      <c r="K28" s="1481">
        <v>65.8</v>
      </c>
      <c r="L28" s="1481"/>
      <c r="M28" s="1482">
        <v>66.099999999999994</v>
      </c>
      <c r="N28" s="1482"/>
      <c r="O28" s="1295"/>
      <c r="P28" s="1221"/>
    </row>
    <row r="29" spans="1:18" s="835" customFormat="1" ht="14.25" customHeight="1" x14ac:dyDescent="0.2">
      <c r="A29" s="1265"/>
      <c r="B29" s="1494" t="s">
        <v>156</v>
      </c>
      <c r="C29" s="1494"/>
      <c r="D29" s="1494"/>
      <c r="E29" s="1495">
        <v>25</v>
      </c>
      <c r="F29" s="1495"/>
      <c r="G29" s="1495">
        <v>25.2</v>
      </c>
      <c r="H29" s="1495"/>
      <c r="I29" s="1495">
        <v>26.7</v>
      </c>
      <c r="J29" s="1495"/>
      <c r="K29" s="1495">
        <v>26.6</v>
      </c>
      <c r="L29" s="1495"/>
      <c r="M29" s="1496">
        <v>26</v>
      </c>
      <c r="N29" s="1496"/>
      <c r="O29" s="1307"/>
      <c r="P29" s="1265"/>
      <c r="Q29" s="1284"/>
      <c r="R29" s="1285"/>
    </row>
    <row r="30" spans="1:18" ht="12" customHeight="1" x14ac:dyDescent="0.2">
      <c r="A30" s="1221"/>
      <c r="B30" s="1298"/>
      <c r="C30" s="758"/>
      <c r="D30" s="1211" t="s">
        <v>72</v>
      </c>
      <c r="E30" s="1481">
        <v>26.8</v>
      </c>
      <c r="F30" s="1481"/>
      <c r="G30" s="1481">
        <v>26.4</v>
      </c>
      <c r="H30" s="1481"/>
      <c r="I30" s="1481">
        <v>28.6</v>
      </c>
      <c r="J30" s="1481"/>
      <c r="K30" s="1481">
        <v>28.5</v>
      </c>
      <c r="L30" s="1481"/>
      <c r="M30" s="1482">
        <v>27.3</v>
      </c>
      <c r="N30" s="1482"/>
      <c r="O30" s="1295"/>
      <c r="P30" s="1221"/>
    </row>
    <row r="31" spans="1:18" ht="12" customHeight="1" x14ac:dyDescent="0.2">
      <c r="A31" s="1221"/>
      <c r="B31" s="1298"/>
      <c r="C31" s="758"/>
      <c r="D31" s="1211" t="s">
        <v>71</v>
      </c>
      <c r="E31" s="1481">
        <v>23.2</v>
      </c>
      <c r="F31" s="1481"/>
      <c r="G31" s="1481">
        <v>23.9</v>
      </c>
      <c r="H31" s="1481"/>
      <c r="I31" s="1481">
        <v>24.6</v>
      </c>
      <c r="J31" s="1481"/>
      <c r="K31" s="1481">
        <v>24.6</v>
      </c>
      <c r="L31" s="1481"/>
      <c r="M31" s="1482">
        <v>24.6</v>
      </c>
      <c r="N31" s="1482"/>
      <c r="O31" s="1295"/>
      <c r="P31" s="1221"/>
    </row>
    <row r="32" spans="1:18" s="835" customFormat="1" ht="14.25" customHeight="1" x14ac:dyDescent="0.2">
      <c r="A32" s="1265"/>
      <c r="B32" s="1494" t="s">
        <v>172</v>
      </c>
      <c r="C32" s="1494"/>
      <c r="D32" s="1494"/>
      <c r="E32" s="1495">
        <v>53.9</v>
      </c>
      <c r="F32" s="1495"/>
      <c r="G32" s="1495">
        <v>56.1</v>
      </c>
      <c r="H32" s="1495"/>
      <c r="I32" s="1495">
        <v>57.1</v>
      </c>
      <c r="J32" s="1495"/>
      <c r="K32" s="1495">
        <v>57.8</v>
      </c>
      <c r="L32" s="1495"/>
      <c r="M32" s="1496">
        <v>58.3</v>
      </c>
      <c r="N32" s="1496"/>
      <c r="O32" s="1307"/>
      <c r="P32" s="1265"/>
      <c r="Q32" s="1284"/>
      <c r="R32" s="1285"/>
    </row>
    <row r="33" spans="1:18" ht="12" customHeight="1" x14ac:dyDescent="0.2">
      <c r="A33" s="1221"/>
      <c r="B33" s="1298"/>
      <c r="C33" s="758"/>
      <c r="D33" s="1211" t="s">
        <v>72</v>
      </c>
      <c r="E33" s="1481">
        <v>60.4</v>
      </c>
      <c r="F33" s="1481"/>
      <c r="G33" s="1481">
        <v>62.2</v>
      </c>
      <c r="H33" s="1481"/>
      <c r="I33" s="1481">
        <v>64.099999999999994</v>
      </c>
      <c r="J33" s="1481"/>
      <c r="K33" s="1481">
        <v>65.400000000000006</v>
      </c>
      <c r="L33" s="1481"/>
      <c r="M33" s="1482">
        <v>64</v>
      </c>
      <c r="N33" s="1482"/>
      <c r="O33" s="1295"/>
      <c r="P33" s="1221"/>
    </row>
    <row r="34" spans="1:18" ht="12" customHeight="1" x14ac:dyDescent="0.2">
      <c r="A34" s="1221"/>
      <c r="B34" s="1298"/>
      <c r="C34" s="758"/>
      <c r="D34" s="1211" t="s">
        <v>71</v>
      </c>
      <c r="E34" s="1481">
        <v>48.2</v>
      </c>
      <c r="F34" s="1481"/>
      <c r="G34" s="1481">
        <v>50.6</v>
      </c>
      <c r="H34" s="1481"/>
      <c r="I34" s="1481">
        <v>50.9</v>
      </c>
      <c r="J34" s="1481"/>
      <c r="K34" s="1481">
        <v>51.1</v>
      </c>
      <c r="L34" s="1481"/>
      <c r="M34" s="1482">
        <v>53.3</v>
      </c>
      <c r="N34" s="1482"/>
      <c r="O34" s="1295"/>
      <c r="P34" s="1221"/>
    </row>
    <row r="35" spans="1:18" ht="15.75" customHeight="1" x14ac:dyDescent="0.2">
      <c r="A35" s="1221"/>
      <c r="B35" s="1298"/>
      <c r="C35" s="1497" t="s">
        <v>173</v>
      </c>
      <c r="D35" s="1497"/>
      <c r="E35" s="1498">
        <v>0</v>
      </c>
      <c r="F35" s="1498"/>
      <c r="G35" s="1498">
        <v>0</v>
      </c>
      <c r="H35" s="1498"/>
      <c r="I35" s="1498">
        <v>0</v>
      </c>
      <c r="J35" s="1498"/>
      <c r="K35" s="1498">
        <v>0</v>
      </c>
      <c r="L35" s="1498"/>
      <c r="M35" s="1502">
        <v>0</v>
      </c>
      <c r="N35" s="1502"/>
      <c r="O35" s="1295"/>
      <c r="P35" s="1221"/>
    </row>
    <row r="36" spans="1:18" ht="12" customHeight="1" x14ac:dyDescent="0.2">
      <c r="A36" s="1221"/>
      <c r="B36" s="1298"/>
      <c r="C36" s="1499" t="s">
        <v>171</v>
      </c>
      <c r="D36" s="1499"/>
      <c r="E36" s="1500">
        <v>-6.0000000000000071</v>
      </c>
      <c r="F36" s="1500"/>
      <c r="G36" s="1500">
        <v>-6.2999999999999972</v>
      </c>
      <c r="H36" s="1500"/>
      <c r="I36" s="1500">
        <v>-6.7000000000000028</v>
      </c>
      <c r="J36" s="1500"/>
      <c r="K36" s="1500">
        <v>-6.4000000000000057</v>
      </c>
      <c r="L36" s="1500"/>
      <c r="M36" s="1501">
        <v>-5.8000000000000114</v>
      </c>
      <c r="N36" s="1501"/>
      <c r="O36" s="1295"/>
      <c r="P36" s="1221"/>
    </row>
    <row r="37" spans="1:18" ht="12" customHeight="1" x14ac:dyDescent="0.2">
      <c r="A37" s="1221"/>
      <c r="B37" s="1298"/>
      <c r="C37" s="1499" t="s">
        <v>156</v>
      </c>
      <c r="D37" s="1499"/>
      <c r="E37" s="1500">
        <v>-3.6000000000000014</v>
      </c>
      <c r="F37" s="1500"/>
      <c r="G37" s="1500">
        <v>-2.5</v>
      </c>
      <c r="H37" s="1500"/>
      <c r="I37" s="1500">
        <v>-4</v>
      </c>
      <c r="J37" s="1500"/>
      <c r="K37" s="1500">
        <v>-3.8999999999999986</v>
      </c>
      <c r="L37" s="1500"/>
      <c r="M37" s="1501">
        <v>-2.6999999999999993</v>
      </c>
      <c r="N37" s="1501"/>
      <c r="O37" s="1295"/>
      <c r="P37" s="1221"/>
    </row>
    <row r="38" spans="1:18" ht="12" customHeight="1" x14ac:dyDescent="0.2">
      <c r="A38" s="1221"/>
      <c r="B38" s="1298"/>
      <c r="C38" s="1499" t="s">
        <v>172</v>
      </c>
      <c r="D38" s="1499"/>
      <c r="E38" s="1500">
        <v>-12.199999999999996</v>
      </c>
      <c r="F38" s="1500"/>
      <c r="G38" s="1500">
        <v>-11.600000000000001</v>
      </c>
      <c r="H38" s="1500"/>
      <c r="I38" s="1500">
        <v>-13.199999999999996</v>
      </c>
      <c r="J38" s="1500"/>
      <c r="K38" s="1500">
        <v>-14.300000000000004</v>
      </c>
      <c r="L38" s="1500"/>
      <c r="M38" s="1501">
        <v>-10.700000000000003</v>
      </c>
      <c r="N38" s="1501"/>
      <c r="O38" s="1295"/>
      <c r="P38" s="1221"/>
    </row>
    <row r="39" spans="1:18" ht="9.75" customHeight="1" thickBot="1" x14ac:dyDescent="0.25">
      <c r="A39" s="1221"/>
      <c r="B39" s="1298"/>
      <c r="C39" s="1211"/>
      <c r="D39" s="1211"/>
      <c r="E39" s="1308"/>
      <c r="F39" s="1308"/>
      <c r="G39" s="1308"/>
      <c r="H39" s="1308"/>
      <c r="I39" s="1308"/>
      <c r="J39" s="1308"/>
      <c r="K39" s="1308"/>
      <c r="L39" s="1308"/>
      <c r="M39" s="1309"/>
      <c r="N39" s="1309"/>
      <c r="O39" s="1295"/>
      <c r="P39" s="1221"/>
    </row>
    <row r="40" spans="1:18" s="1233" customFormat="1" ht="13.5" customHeight="1" thickBot="1" x14ac:dyDescent="0.25">
      <c r="A40" s="1227"/>
      <c r="B40" s="1291"/>
      <c r="C40" s="1229" t="s">
        <v>523</v>
      </c>
      <c r="D40" s="1230"/>
      <c r="E40" s="1230"/>
      <c r="F40" s="1230"/>
      <c r="G40" s="1230"/>
      <c r="H40" s="1230"/>
      <c r="I40" s="1230"/>
      <c r="J40" s="1230"/>
      <c r="K40" s="1230"/>
      <c r="L40" s="1230"/>
      <c r="M40" s="1230"/>
      <c r="N40" s="1231"/>
      <c r="O40" s="1295"/>
      <c r="P40" s="1221"/>
      <c r="Q40" s="1310"/>
      <c r="R40" s="1293"/>
    </row>
    <row r="41" spans="1:18" ht="3.75" customHeight="1" x14ac:dyDescent="0.2">
      <c r="A41" s="1221"/>
      <c r="B41" s="1215"/>
      <c r="C41" s="1484" t="s">
        <v>159</v>
      </c>
      <c r="D41" s="1485"/>
      <c r="E41" s="1218"/>
      <c r="F41" s="1292"/>
      <c r="G41" s="1292"/>
      <c r="H41" s="1292"/>
      <c r="I41" s="1292"/>
      <c r="J41" s="1292"/>
      <c r="K41" s="1225"/>
      <c r="L41" s="1292"/>
      <c r="M41" s="1292"/>
      <c r="N41" s="1292"/>
      <c r="O41" s="1295"/>
      <c r="P41" s="1221"/>
    </row>
    <row r="42" spans="1:18" s="1304" customFormat="1" ht="12.75" customHeight="1" x14ac:dyDescent="0.2">
      <c r="A42" s="1301"/>
      <c r="B42" s="1247"/>
      <c r="C42" s="1485"/>
      <c r="D42" s="1485"/>
      <c r="E42" s="1236" t="s">
        <v>34</v>
      </c>
      <c r="F42" s="1237" t="s">
        <v>34</v>
      </c>
      <c r="G42" s="1236" t="s">
        <v>34</v>
      </c>
      <c r="H42" s="1237">
        <v>2017</v>
      </c>
      <c r="I42" s="1238"/>
      <c r="J42" s="1237" t="s">
        <v>34</v>
      </c>
      <c r="K42" s="1239" t="s">
        <v>34</v>
      </c>
      <c r="L42" s="1240" t="s">
        <v>34</v>
      </c>
      <c r="M42" s="1240">
        <v>2018</v>
      </c>
      <c r="N42" s="1241"/>
      <c r="O42" s="1303"/>
      <c r="P42" s="1301"/>
      <c r="Q42" s="1311"/>
      <c r="R42" s="1311"/>
    </row>
    <row r="43" spans="1:18" ht="12.75" customHeight="1" x14ac:dyDescent="0.2">
      <c r="A43" s="1221"/>
      <c r="B43" s="1215"/>
      <c r="C43" s="1242"/>
      <c r="D43" s="1242"/>
      <c r="E43" s="1476" t="str">
        <f>+E7</f>
        <v>1.º trimestre</v>
      </c>
      <c r="F43" s="1476"/>
      <c r="G43" s="1476" t="str">
        <f>+G7</f>
        <v>2.º trimestre</v>
      </c>
      <c r="H43" s="1476"/>
      <c r="I43" s="1476" t="str">
        <f>+I7</f>
        <v>3.º trimestre</v>
      </c>
      <c r="J43" s="1476"/>
      <c r="K43" s="1476" t="str">
        <f>+K7</f>
        <v>4.º trimestre</v>
      </c>
      <c r="L43" s="1476"/>
      <c r="M43" s="1476" t="str">
        <f>+M7</f>
        <v>1.º trimestre</v>
      </c>
      <c r="N43" s="1476"/>
      <c r="O43" s="1295"/>
      <c r="P43" s="1221"/>
      <c r="Q43" s="1312"/>
    </row>
    <row r="44" spans="1:18" ht="12.75" customHeight="1" x14ac:dyDescent="0.2">
      <c r="A44" s="1221"/>
      <c r="B44" s="1215"/>
      <c r="C44" s="1242"/>
      <c r="D44" s="1242"/>
      <c r="E44" s="766" t="s">
        <v>160</v>
      </c>
      <c r="F44" s="766" t="s">
        <v>106</v>
      </c>
      <c r="G44" s="766" t="s">
        <v>160</v>
      </c>
      <c r="H44" s="766" t="s">
        <v>106</v>
      </c>
      <c r="I44" s="767" t="s">
        <v>160</v>
      </c>
      <c r="J44" s="767" t="s">
        <v>106</v>
      </c>
      <c r="K44" s="767" t="s">
        <v>160</v>
      </c>
      <c r="L44" s="767" t="s">
        <v>106</v>
      </c>
      <c r="M44" s="767" t="s">
        <v>160</v>
      </c>
      <c r="N44" s="767" t="s">
        <v>106</v>
      </c>
      <c r="O44" s="1295"/>
      <c r="P44" s="1221"/>
      <c r="Q44" s="1313"/>
      <c r="R44" s="1313"/>
    </row>
    <row r="45" spans="1:18" s="1246" customFormat="1" ht="15" customHeight="1" x14ac:dyDescent="0.2">
      <c r="A45" s="1243"/>
      <c r="B45" s="1314"/>
      <c r="C45" s="1469" t="s">
        <v>524</v>
      </c>
      <c r="D45" s="1469"/>
      <c r="E45" s="1315">
        <v>3852.8</v>
      </c>
      <c r="F45" s="1315">
        <f>+E45/E$45*100</f>
        <v>100</v>
      </c>
      <c r="G45" s="1316">
        <v>3931.5</v>
      </c>
      <c r="H45" s="1316">
        <f>+G45/G$45*100</f>
        <v>100</v>
      </c>
      <c r="I45" s="1316">
        <v>3998.8</v>
      </c>
      <c r="J45" s="1316">
        <f>+I45/I$45*100</f>
        <v>100</v>
      </c>
      <c r="K45" s="1316">
        <v>4011.7</v>
      </c>
      <c r="L45" s="1316">
        <f>+K45/K$45*100</f>
        <v>100</v>
      </c>
      <c r="M45" s="1316">
        <v>4011.2</v>
      </c>
      <c r="N45" s="1316">
        <f>+M45/M$45*100</f>
        <v>100</v>
      </c>
      <c r="O45" s="1297"/>
      <c r="P45" s="1221"/>
      <c r="Q45" s="1317"/>
      <c r="R45" s="1318"/>
    </row>
    <row r="46" spans="1:18" s="1246" customFormat="1" ht="11.25" customHeight="1" x14ac:dyDescent="0.2">
      <c r="A46" s="1243"/>
      <c r="B46" s="1314"/>
      <c r="C46" s="1261"/>
      <c r="D46" s="755" t="s">
        <v>72</v>
      </c>
      <c r="E46" s="1319">
        <v>1881.5</v>
      </c>
      <c r="F46" s="1319">
        <f>+E46/E$45*100</f>
        <v>48.834613787375417</v>
      </c>
      <c r="G46" s="1320">
        <v>1919.9</v>
      </c>
      <c r="H46" s="1320">
        <f>+G46/G$45*100</f>
        <v>48.833778456060031</v>
      </c>
      <c r="I46" s="1320">
        <v>1956</v>
      </c>
      <c r="J46" s="1320">
        <f>+I46/I$45*100</f>
        <v>48.914674402320699</v>
      </c>
      <c r="K46" s="1320">
        <v>1954.1</v>
      </c>
      <c r="L46" s="1320">
        <f>+K46/K$45*100</f>
        <v>48.710023182192089</v>
      </c>
      <c r="M46" s="1320">
        <v>1953</v>
      </c>
      <c r="N46" s="1320">
        <f>+M46/M$45*100</f>
        <v>48.688671719186281</v>
      </c>
      <c r="O46" s="1297"/>
      <c r="P46" s="1221"/>
      <c r="Q46" s="1317"/>
      <c r="R46" s="1321"/>
    </row>
    <row r="47" spans="1:18" s="1304" customFormat="1" ht="11.25" customHeight="1" x14ac:dyDescent="0.2">
      <c r="A47" s="1301"/>
      <c r="B47" s="1247"/>
      <c r="C47" s="759"/>
      <c r="D47" s="755" t="s">
        <v>71</v>
      </c>
      <c r="E47" s="1319">
        <v>1971.3</v>
      </c>
      <c r="F47" s="1319">
        <f>+E47/E$45*100</f>
        <v>51.165386212624583</v>
      </c>
      <c r="G47" s="1320">
        <v>2011.5</v>
      </c>
      <c r="H47" s="1320">
        <f>+G47/G$45*100</f>
        <v>51.163677985501721</v>
      </c>
      <c r="I47" s="1320">
        <v>2042.8</v>
      </c>
      <c r="J47" s="1320">
        <f>+I47/I$45*100</f>
        <v>51.085325597679301</v>
      </c>
      <c r="K47" s="1320">
        <v>2057.5</v>
      </c>
      <c r="L47" s="1320">
        <f>+K47/K$45*100</f>
        <v>51.287484108981232</v>
      </c>
      <c r="M47" s="1320">
        <v>2058.1999999999998</v>
      </c>
      <c r="N47" s="1320">
        <f>+M47/M$45*100</f>
        <v>51.311328280813719</v>
      </c>
      <c r="O47" s="1303"/>
      <c r="P47" s="1221"/>
      <c r="Q47" s="1317"/>
      <c r="R47" s="1322"/>
    </row>
    <row r="48" spans="1:18" s="1304" customFormat="1" ht="13.5" customHeight="1" x14ac:dyDescent="0.2">
      <c r="A48" s="1301"/>
      <c r="B48" s="1323"/>
      <c r="C48" s="761" t="s">
        <v>517</v>
      </c>
      <c r="D48" s="758"/>
      <c r="E48" s="1319">
        <v>38.9</v>
      </c>
      <c r="F48" s="1319">
        <f>+E48/E$45*100</f>
        <v>1.009655315614618</v>
      </c>
      <c r="G48" s="1320">
        <v>35.299999999999997</v>
      </c>
      <c r="H48" s="1320">
        <f>+G48/G$45*100</f>
        <v>0.89787612870405686</v>
      </c>
      <c r="I48" s="1320">
        <v>34.5</v>
      </c>
      <c r="J48" s="1320">
        <f>+I48/I$45*100</f>
        <v>0.86275882764829448</v>
      </c>
      <c r="K48" s="1320">
        <v>38.299999999999997</v>
      </c>
      <c r="L48" s="1320">
        <f>+K48/K$45*100</f>
        <v>0.95470748061918886</v>
      </c>
      <c r="M48" s="1320">
        <v>33.4</v>
      </c>
      <c r="N48" s="1320">
        <f>+M48/M$45*100</f>
        <v>0.83266852812126035</v>
      </c>
      <c r="O48" s="1303"/>
      <c r="P48" s="1221"/>
      <c r="Q48" s="1317"/>
      <c r="R48" s="1324"/>
    </row>
    <row r="49" spans="1:18" s="1304" customFormat="1" ht="11.25" customHeight="1" x14ac:dyDescent="0.2">
      <c r="A49" s="1301"/>
      <c r="B49" s="1323"/>
      <c r="C49" s="761"/>
      <c r="D49" s="1211" t="s">
        <v>72</v>
      </c>
      <c r="E49" s="1325">
        <v>23.2</v>
      </c>
      <c r="F49" s="1325">
        <f>+E49/E48*100</f>
        <v>59.640102827763499</v>
      </c>
      <c r="G49" s="1326">
        <v>16.5</v>
      </c>
      <c r="H49" s="1326">
        <f>+G49/G48*100</f>
        <v>46.742209631728052</v>
      </c>
      <c r="I49" s="1326">
        <v>19.899999999999999</v>
      </c>
      <c r="J49" s="1326">
        <f>+I49/I48*100</f>
        <v>57.681159420289852</v>
      </c>
      <c r="K49" s="1326">
        <v>21.5</v>
      </c>
      <c r="L49" s="1326">
        <f>+K49/K48*100</f>
        <v>56.13577023498695</v>
      </c>
      <c r="M49" s="1326">
        <v>20.6</v>
      </c>
      <c r="N49" s="1326">
        <f>+M49/M48*100</f>
        <v>61.676646706586837</v>
      </c>
      <c r="O49" s="1303"/>
      <c r="P49" s="1221"/>
      <c r="Q49" s="1317"/>
      <c r="R49" s="1324"/>
    </row>
    <row r="50" spans="1:18" s="1304" customFormat="1" ht="11.25" customHeight="1" x14ac:dyDescent="0.2">
      <c r="A50" s="1301"/>
      <c r="B50" s="1247"/>
      <c r="C50" s="761"/>
      <c r="D50" s="1211" t="s">
        <v>71</v>
      </c>
      <c r="E50" s="1325">
        <v>15.7</v>
      </c>
      <c r="F50" s="1325">
        <f>+E50/E48*100</f>
        <v>40.359897172236501</v>
      </c>
      <c r="G50" s="1326">
        <v>18.7</v>
      </c>
      <c r="H50" s="1326">
        <f>+G50/G48*100</f>
        <v>52.97450424929179</v>
      </c>
      <c r="I50" s="1326">
        <v>14.6</v>
      </c>
      <c r="J50" s="1326">
        <f>+I50/I48*100</f>
        <v>42.318840579710141</v>
      </c>
      <c r="K50" s="1326">
        <v>16.8</v>
      </c>
      <c r="L50" s="1326">
        <f>+K50/K48*100</f>
        <v>43.864229765013057</v>
      </c>
      <c r="M50" s="1326">
        <v>12.8</v>
      </c>
      <c r="N50" s="1326">
        <f>+M50/M48*100</f>
        <v>38.323353293413177</v>
      </c>
      <c r="O50" s="1303"/>
      <c r="P50" s="1221"/>
      <c r="Q50" s="1317"/>
      <c r="R50" s="1324"/>
    </row>
    <row r="51" spans="1:18" s="1304" customFormat="1" ht="13.5" customHeight="1" x14ac:dyDescent="0.2">
      <c r="A51" s="1301"/>
      <c r="B51" s="1247"/>
      <c r="C51" s="761" t="s">
        <v>518</v>
      </c>
      <c r="D51" s="758"/>
      <c r="E51" s="1319">
        <v>388.7</v>
      </c>
      <c r="F51" s="1319">
        <f>+E51/E$45*100</f>
        <v>10.08876661129568</v>
      </c>
      <c r="G51" s="1320">
        <v>394.1</v>
      </c>
      <c r="H51" s="1320">
        <f>+G51/G$45*100</f>
        <v>10.024163805163425</v>
      </c>
      <c r="I51" s="1320">
        <v>391.1</v>
      </c>
      <c r="J51" s="1320">
        <f>+I51/I$45*100</f>
        <v>9.7804341302390707</v>
      </c>
      <c r="K51" s="1320">
        <v>400.2</v>
      </c>
      <c r="L51" s="1320">
        <f>+K51/K$45*100</f>
        <v>9.9758207243811849</v>
      </c>
      <c r="M51" s="1320">
        <v>395.9</v>
      </c>
      <c r="N51" s="1320">
        <f>+M51/M$45*100</f>
        <v>9.869864379736736</v>
      </c>
      <c r="O51" s="1303"/>
      <c r="P51" s="1221"/>
      <c r="Q51" s="1311"/>
      <c r="R51" s="1285"/>
    </row>
    <row r="52" spans="1:18" s="1304" customFormat="1" ht="11.25" customHeight="1" x14ac:dyDescent="0.2">
      <c r="A52" s="1301"/>
      <c r="B52" s="1247"/>
      <c r="C52" s="761"/>
      <c r="D52" s="1211" t="s">
        <v>72</v>
      </c>
      <c r="E52" s="1325">
        <v>200.8</v>
      </c>
      <c r="F52" s="1325">
        <f>+E52/E51*100</f>
        <v>51.659377411885778</v>
      </c>
      <c r="G52" s="1326">
        <v>204.4</v>
      </c>
      <c r="H52" s="1326">
        <f>+G52/G51*100</f>
        <v>51.865008880994665</v>
      </c>
      <c r="I52" s="1326">
        <v>204.6</v>
      </c>
      <c r="J52" s="1326">
        <f>+I52/I51*100</f>
        <v>52.313986192789564</v>
      </c>
      <c r="K52" s="1326">
        <v>213.4</v>
      </c>
      <c r="L52" s="1326">
        <f>+K52/K51*100</f>
        <v>53.323338330834588</v>
      </c>
      <c r="M52" s="1326">
        <v>210.1</v>
      </c>
      <c r="N52" s="1326">
        <f>+M52/M51*100</f>
        <v>53.068956807274567</v>
      </c>
      <c r="O52" s="1303"/>
      <c r="P52" s="1221"/>
      <c r="Q52" s="1327"/>
      <c r="R52" s="1285"/>
    </row>
    <row r="53" spans="1:18" s="1304" customFormat="1" ht="11.25" customHeight="1" x14ac:dyDescent="0.2">
      <c r="A53" s="1301"/>
      <c r="B53" s="1247"/>
      <c r="C53" s="761"/>
      <c r="D53" s="1211" t="s">
        <v>71</v>
      </c>
      <c r="E53" s="1325">
        <v>187.9</v>
      </c>
      <c r="F53" s="1325">
        <f>+E53/E51*100</f>
        <v>48.340622588114229</v>
      </c>
      <c r="G53" s="1326">
        <v>189.7</v>
      </c>
      <c r="H53" s="1326">
        <f>+G53/G51*100</f>
        <v>48.134991119005321</v>
      </c>
      <c r="I53" s="1326">
        <v>186.6</v>
      </c>
      <c r="J53" s="1326">
        <f>+I53/I51*100</f>
        <v>47.711582715418047</v>
      </c>
      <c r="K53" s="1326">
        <v>186.8</v>
      </c>
      <c r="L53" s="1326">
        <f>+K53/K51*100</f>
        <v>46.676661669165419</v>
      </c>
      <c r="M53" s="1326">
        <v>185.8</v>
      </c>
      <c r="N53" s="1326">
        <f>+M53/M51*100</f>
        <v>46.93104319272544</v>
      </c>
      <c r="O53" s="1303"/>
      <c r="P53" s="1221"/>
      <c r="Q53" s="1311"/>
      <c r="R53" s="1285"/>
    </row>
    <row r="54" spans="1:18" s="1304" customFormat="1" ht="13.5" customHeight="1" x14ac:dyDescent="0.2">
      <c r="A54" s="1301"/>
      <c r="B54" s="1247"/>
      <c r="C54" s="761" t="s">
        <v>519</v>
      </c>
      <c r="D54" s="758"/>
      <c r="E54" s="1319">
        <v>468.5</v>
      </c>
      <c r="F54" s="1319">
        <f>+E54/E$45*100</f>
        <v>12.159987541528238</v>
      </c>
      <c r="G54" s="1320">
        <v>468.8</v>
      </c>
      <c r="H54" s="1320">
        <f>+G54/G$45*100</f>
        <v>11.924201958539998</v>
      </c>
      <c r="I54" s="1320">
        <v>476.4</v>
      </c>
      <c r="J54" s="1320">
        <f>+I54/I$45*100</f>
        <v>11.913574072221666</v>
      </c>
      <c r="K54" s="1320">
        <v>478.6</v>
      </c>
      <c r="L54" s="1320">
        <f>+K54/K$45*100</f>
        <v>11.93010444449984</v>
      </c>
      <c r="M54" s="1320">
        <v>479.9</v>
      </c>
      <c r="N54" s="1320">
        <f>+M54/M$45*100</f>
        <v>11.964000797766253</v>
      </c>
      <c r="O54" s="1303"/>
      <c r="P54" s="1221"/>
      <c r="Q54" s="1328"/>
      <c r="R54" s="1311"/>
    </row>
    <row r="55" spans="1:18" s="1304" customFormat="1" ht="11.25" customHeight="1" x14ac:dyDescent="0.2">
      <c r="A55" s="1301"/>
      <c r="B55" s="1247"/>
      <c r="C55" s="761"/>
      <c r="D55" s="1211" t="s">
        <v>72</v>
      </c>
      <c r="E55" s="1325">
        <v>264.89999999999998</v>
      </c>
      <c r="F55" s="1325">
        <f>+E55/E54*100</f>
        <v>56.542155816435425</v>
      </c>
      <c r="G55" s="1326">
        <v>267</v>
      </c>
      <c r="H55" s="1326">
        <f>+G55/G54*100</f>
        <v>56.953924914675767</v>
      </c>
      <c r="I55" s="1326">
        <v>276.39999999999998</v>
      </c>
      <c r="J55" s="1326">
        <f>+I55/I54*100</f>
        <v>58.018471872376153</v>
      </c>
      <c r="K55" s="1326">
        <v>277</v>
      </c>
      <c r="L55" s="1326">
        <f>+K55/K54*100</f>
        <v>57.877141663184283</v>
      </c>
      <c r="M55" s="1326">
        <v>283.3</v>
      </c>
      <c r="N55" s="1326">
        <f>+M55/M54*100</f>
        <v>59.033131902479688</v>
      </c>
      <c r="O55" s="1303"/>
      <c r="P55" s="1301"/>
      <c r="Q55" s="1329"/>
      <c r="R55" s="1311"/>
    </row>
    <row r="56" spans="1:18" s="1304" customFormat="1" ht="11.25" customHeight="1" x14ac:dyDescent="0.2">
      <c r="A56" s="1301"/>
      <c r="B56" s="1247"/>
      <c r="C56" s="761"/>
      <c r="D56" s="1211" t="s">
        <v>71</v>
      </c>
      <c r="E56" s="1325">
        <v>203.6</v>
      </c>
      <c r="F56" s="1325">
        <f>+E56/E54*100</f>
        <v>43.457844183564568</v>
      </c>
      <c r="G56" s="1326">
        <v>201.8</v>
      </c>
      <c r="H56" s="1326">
        <f>+G56/G54*100</f>
        <v>43.046075085324233</v>
      </c>
      <c r="I56" s="1326">
        <v>200</v>
      </c>
      <c r="J56" s="1326">
        <f>+I56/I54*100</f>
        <v>41.981528127623847</v>
      </c>
      <c r="K56" s="1326">
        <v>201.6</v>
      </c>
      <c r="L56" s="1326">
        <f>+K56/K54*100</f>
        <v>42.12285833681571</v>
      </c>
      <c r="M56" s="1326">
        <v>196.6</v>
      </c>
      <c r="N56" s="1326">
        <f>+M56/M54*100</f>
        <v>40.966868097520312</v>
      </c>
      <c r="O56" s="1303"/>
      <c r="P56" s="1301"/>
      <c r="Q56" s="1329"/>
      <c r="R56" s="1311"/>
    </row>
    <row r="57" spans="1:18" s="1304" customFormat="1" ht="13.5" customHeight="1" x14ac:dyDescent="0.2">
      <c r="A57" s="1301"/>
      <c r="B57" s="1247"/>
      <c r="C57" s="761" t="s">
        <v>520</v>
      </c>
      <c r="D57" s="758"/>
      <c r="E57" s="1319">
        <v>776.8</v>
      </c>
      <c r="F57" s="1319">
        <f>+E57/E$45*100</f>
        <v>20.161960132890364</v>
      </c>
      <c r="G57" s="1320">
        <v>818.5</v>
      </c>
      <c r="H57" s="1320">
        <f>+G57/G$45*100</f>
        <v>20.819025817118149</v>
      </c>
      <c r="I57" s="1320">
        <v>847.2</v>
      </c>
      <c r="J57" s="1320">
        <f>+I57/I$45*100</f>
        <v>21.186355906772032</v>
      </c>
      <c r="K57" s="1320">
        <v>841</v>
      </c>
      <c r="L57" s="1320">
        <f>+K57/K$45*100</f>
        <v>20.963681232395246</v>
      </c>
      <c r="M57" s="1320">
        <v>811.8</v>
      </c>
      <c r="N57" s="1320">
        <f>+M57/M$45*100</f>
        <v>20.238332668528123</v>
      </c>
      <c r="O57" s="1303"/>
      <c r="P57" s="1301"/>
      <c r="Q57" s="1329"/>
      <c r="R57" s="1311"/>
    </row>
    <row r="58" spans="1:18" s="1304" customFormat="1" ht="11.25" customHeight="1" x14ac:dyDescent="0.2">
      <c r="A58" s="1301"/>
      <c r="B58" s="1247"/>
      <c r="C58" s="761"/>
      <c r="D58" s="1211" t="s">
        <v>72</v>
      </c>
      <c r="E58" s="1325">
        <v>441.5</v>
      </c>
      <c r="F58" s="1325">
        <f>+E58/E57*100</f>
        <v>56.835736354273948</v>
      </c>
      <c r="G58" s="1326">
        <v>475.2</v>
      </c>
      <c r="H58" s="1326">
        <f>+G58/G57*100</f>
        <v>58.057422113622479</v>
      </c>
      <c r="I58" s="1326">
        <v>480.6</v>
      </c>
      <c r="J58" s="1326">
        <f>+I58/I57*100</f>
        <v>56.728045325779043</v>
      </c>
      <c r="K58" s="1326">
        <v>474.9</v>
      </c>
      <c r="L58" s="1326">
        <f>+K58/K57*100</f>
        <v>56.468489892984543</v>
      </c>
      <c r="M58" s="1326">
        <v>454.6</v>
      </c>
      <c r="N58" s="1326">
        <f>+M58/M57*100</f>
        <v>55.999014535599912</v>
      </c>
      <c r="O58" s="1303"/>
      <c r="P58" s="1301"/>
      <c r="Q58" s="1324"/>
      <c r="R58" s="1311"/>
    </row>
    <row r="59" spans="1:18" s="1304" customFormat="1" ht="11.25" customHeight="1" x14ac:dyDescent="0.2">
      <c r="A59" s="1301"/>
      <c r="B59" s="1247"/>
      <c r="C59" s="761"/>
      <c r="D59" s="1211" t="s">
        <v>71</v>
      </c>
      <c r="E59" s="1325">
        <v>335.3</v>
      </c>
      <c r="F59" s="1325">
        <f>+E59/E57*100</f>
        <v>43.164263645726059</v>
      </c>
      <c r="G59" s="1326">
        <v>343.3</v>
      </c>
      <c r="H59" s="1326">
        <f>+G59/G57*100</f>
        <v>41.942577886377521</v>
      </c>
      <c r="I59" s="1326">
        <v>366.6</v>
      </c>
      <c r="J59" s="1326">
        <f>+I59/I57*100</f>
        <v>43.271954674220964</v>
      </c>
      <c r="K59" s="1326">
        <v>366</v>
      </c>
      <c r="L59" s="1326">
        <f>+K59/K57*100</f>
        <v>43.51961950059453</v>
      </c>
      <c r="M59" s="1326">
        <v>357.2</v>
      </c>
      <c r="N59" s="1326">
        <f>+M59/M57*100</f>
        <v>44.000985464400102</v>
      </c>
      <c r="O59" s="1303"/>
      <c r="P59" s="1301"/>
      <c r="Q59" s="1330"/>
      <c r="R59" s="1311"/>
    </row>
    <row r="60" spans="1:18" s="1304" customFormat="1" ht="13.5" customHeight="1" x14ac:dyDescent="0.2">
      <c r="A60" s="1301"/>
      <c r="B60" s="1247"/>
      <c r="C60" s="761" t="s">
        <v>525</v>
      </c>
      <c r="D60" s="758"/>
      <c r="E60" s="1319">
        <v>1094.7</v>
      </c>
      <c r="F60" s="1319">
        <f>+E60/E$45*100</f>
        <v>28.413102159468441</v>
      </c>
      <c r="G60" s="1320">
        <v>1130.5</v>
      </c>
      <c r="H60" s="1320">
        <f>+G60/G$45*100</f>
        <v>28.754928144474118</v>
      </c>
      <c r="I60" s="1320">
        <v>1153.3</v>
      </c>
      <c r="J60" s="1320">
        <f>+I60/I$45*100</f>
        <v>28.841152345703708</v>
      </c>
      <c r="K60" s="1320">
        <v>1139.9000000000001</v>
      </c>
      <c r="L60" s="1320">
        <f>+K60/K$45*100</f>
        <v>28.414387915347611</v>
      </c>
      <c r="M60" s="1320">
        <v>1151.2</v>
      </c>
      <c r="N60" s="1320">
        <f>+M60/M$45*100</f>
        <v>28.699641005185484</v>
      </c>
      <c r="O60" s="1303"/>
      <c r="P60" s="1301"/>
      <c r="Q60" s="1324"/>
      <c r="R60" s="1311"/>
    </row>
    <row r="61" spans="1:18" s="1304" customFormat="1" ht="11.25" customHeight="1" x14ac:dyDescent="0.2">
      <c r="A61" s="1301"/>
      <c r="B61" s="1247"/>
      <c r="C61" s="755"/>
      <c r="D61" s="1211" t="s">
        <v>72</v>
      </c>
      <c r="E61" s="1325">
        <v>539.6</v>
      </c>
      <c r="F61" s="1325">
        <f>+E61/E60*100</f>
        <v>49.292043482232572</v>
      </c>
      <c r="G61" s="1326">
        <v>551.79999999999995</v>
      </c>
      <c r="H61" s="1326">
        <f>+G61/G60*100</f>
        <v>48.810260946483851</v>
      </c>
      <c r="I61" s="1326">
        <v>560</v>
      </c>
      <c r="J61" s="1326">
        <f>+I61/I60*100</f>
        <v>48.55631665655077</v>
      </c>
      <c r="K61" s="1326">
        <v>565.4</v>
      </c>
      <c r="L61" s="1326">
        <f>+K61/K60*100</f>
        <v>49.600842179138517</v>
      </c>
      <c r="M61" s="1326">
        <v>566.70000000000005</v>
      </c>
      <c r="N61" s="1326">
        <f>+M61/M60*100</f>
        <v>49.226893676164011</v>
      </c>
      <c r="O61" s="1303"/>
      <c r="P61" s="1301"/>
      <c r="Q61" s="1330"/>
      <c r="R61" s="1311"/>
    </row>
    <row r="62" spans="1:18" s="1304" customFormat="1" ht="11.25" customHeight="1" x14ac:dyDescent="0.2">
      <c r="A62" s="1301"/>
      <c r="B62" s="1247"/>
      <c r="C62" s="758"/>
      <c r="D62" s="1331" t="s">
        <v>71</v>
      </c>
      <c r="E62" s="1325">
        <v>555</v>
      </c>
      <c r="F62" s="1325">
        <f>+E62/E60*100</f>
        <v>50.698821594957522</v>
      </c>
      <c r="G62" s="1326">
        <v>578.79999999999995</v>
      </c>
      <c r="H62" s="1326">
        <f>+G62/G60*100</f>
        <v>51.198584697036708</v>
      </c>
      <c r="I62" s="1326">
        <v>593.29999999999995</v>
      </c>
      <c r="J62" s="1326">
        <f>+I62/I60*100</f>
        <v>51.44368334344923</v>
      </c>
      <c r="K62" s="1326">
        <v>574.6</v>
      </c>
      <c r="L62" s="1326">
        <f>+K62/K60*100</f>
        <v>50.407930520221065</v>
      </c>
      <c r="M62" s="1326">
        <v>584.6</v>
      </c>
      <c r="N62" s="1326">
        <f>+M62/M60*100</f>
        <v>50.781792911744276</v>
      </c>
      <c r="O62" s="1303"/>
      <c r="P62" s="1301"/>
      <c r="Q62" s="1330"/>
      <c r="R62" s="1311"/>
    </row>
    <row r="63" spans="1:18" s="1304" customFormat="1" ht="13.5" customHeight="1" x14ac:dyDescent="0.2">
      <c r="A63" s="1301"/>
      <c r="B63" s="1247"/>
      <c r="C63" s="761" t="s">
        <v>526</v>
      </c>
      <c r="D63" s="761"/>
      <c r="E63" s="1319">
        <v>1085.2</v>
      </c>
      <c r="F63" s="1319">
        <f>+E63/E$45*100</f>
        <v>28.166528239202659</v>
      </c>
      <c r="G63" s="1320">
        <v>1084.2</v>
      </c>
      <c r="H63" s="1320">
        <f>+G63/G$45*100</f>
        <v>27.577260587562002</v>
      </c>
      <c r="I63" s="1320">
        <v>1096.2</v>
      </c>
      <c r="J63" s="1320">
        <f>+I63/I$45*100</f>
        <v>27.413223967190159</v>
      </c>
      <c r="K63" s="1320">
        <v>1113.5999999999999</v>
      </c>
      <c r="L63" s="1320">
        <f>+K63/K$45*100</f>
        <v>27.758805493930254</v>
      </c>
      <c r="M63" s="1320">
        <v>1138.9000000000001</v>
      </c>
      <c r="N63" s="1320">
        <f>+M63/M$45*100</f>
        <v>28.392999601116877</v>
      </c>
      <c r="O63" s="1303"/>
      <c r="P63" s="1301"/>
      <c r="Q63" s="1284"/>
      <c r="R63" s="1311"/>
    </row>
    <row r="64" spans="1:18" s="1304" customFormat="1" ht="11.25" customHeight="1" x14ac:dyDescent="0.2">
      <c r="A64" s="1301"/>
      <c r="B64" s="1247"/>
      <c r="C64" s="755"/>
      <c r="D64" s="1211" t="s">
        <v>72</v>
      </c>
      <c r="E64" s="1325">
        <v>411.4</v>
      </c>
      <c r="F64" s="1325">
        <f>+E64/E63*100</f>
        <v>37.910062661260596</v>
      </c>
      <c r="G64" s="1326">
        <v>405</v>
      </c>
      <c r="H64" s="1326">
        <f>+G64/G63*100</f>
        <v>37.354731599335913</v>
      </c>
      <c r="I64" s="1326">
        <v>414.5</v>
      </c>
      <c r="J64" s="1326">
        <f>+I64/I63*100</f>
        <v>37.812442984856773</v>
      </c>
      <c r="K64" s="1326">
        <v>401.9</v>
      </c>
      <c r="L64" s="1326">
        <f>+K64/K63*100</f>
        <v>36.090158045977013</v>
      </c>
      <c r="M64" s="1326">
        <v>417.6</v>
      </c>
      <c r="N64" s="1326">
        <f>+M64/M63*100</f>
        <v>36.666959346738082</v>
      </c>
      <c r="O64" s="1303"/>
      <c r="P64" s="1301"/>
      <c r="Q64" s="1284"/>
      <c r="R64" s="1311"/>
    </row>
    <row r="65" spans="1:18" s="1304" customFormat="1" ht="11.25" customHeight="1" x14ac:dyDescent="0.2">
      <c r="A65" s="1301"/>
      <c r="B65" s="1247"/>
      <c r="C65" s="758"/>
      <c r="D65" s="1331" t="s">
        <v>71</v>
      </c>
      <c r="E65" s="1325">
        <v>673.8</v>
      </c>
      <c r="F65" s="1325">
        <f>+E65/E63*100</f>
        <v>62.089937338739396</v>
      </c>
      <c r="G65" s="1326">
        <v>679.2</v>
      </c>
      <c r="H65" s="1326">
        <f>+G65/G63*100</f>
        <v>62.645268400664087</v>
      </c>
      <c r="I65" s="1326">
        <v>681.7</v>
      </c>
      <c r="J65" s="1326">
        <f>+I65/I63*100</f>
        <v>62.187557015143227</v>
      </c>
      <c r="K65" s="1326">
        <v>711.6</v>
      </c>
      <c r="L65" s="1326">
        <f>+K65/K63*100</f>
        <v>63.900862068965523</v>
      </c>
      <c r="M65" s="1326">
        <v>721.3</v>
      </c>
      <c r="N65" s="1326">
        <f>+M65/M63*100</f>
        <v>63.333040653261904</v>
      </c>
      <c r="O65" s="1303"/>
      <c r="P65" s="1301"/>
      <c r="Q65" s="1284"/>
      <c r="R65" s="1311"/>
    </row>
    <row r="66" spans="1:18" s="835" customFormat="1" ht="12" customHeight="1" x14ac:dyDescent="0.2">
      <c r="A66" s="851"/>
      <c r="B66" s="851"/>
      <c r="C66" s="852" t="s">
        <v>495</v>
      </c>
      <c r="D66" s="853"/>
      <c r="E66" s="854"/>
      <c r="F66" s="1276"/>
      <c r="G66" s="854"/>
      <c r="H66" s="1276"/>
      <c r="I66" s="854"/>
      <c r="J66" s="1276"/>
      <c r="K66" s="854"/>
      <c r="L66" s="1276"/>
      <c r="M66" s="854"/>
      <c r="N66" s="1276"/>
      <c r="O66" s="1303"/>
      <c r="P66" s="846"/>
    </row>
    <row r="67" spans="1:18" ht="13.5" customHeight="1" x14ac:dyDescent="0.2">
      <c r="A67" s="1221"/>
      <c r="B67" s="1215"/>
      <c r="C67" s="1278" t="s">
        <v>398</v>
      </c>
      <c r="D67" s="1225"/>
      <c r="E67" s="1279" t="s">
        <v>88</v>
      </c>
      <c r="F67" s="937"/>
      <c r="G67" s="1280"/>
      <c r="H67" s="1280"/>
      <c r="I67" s="1308"/>
      <c r="J67" s="1332"/>
      <c r="K67" s="1333"/>
      <c r="L67" s="1308"/>
      <c r="M67" s="1334"/>
      <c r="N67" s="1334"/>
      <c r="O67" s="1295"/>
      <c r="P67" s="1221"/>
    </row>
    <row r="68" spans="1:18" s="835" customFormat="1" ht="13.5" customHeight="1" x14ac:dyDescent="0.2">
      <c r="A68" s="1265"/>
      <c r="B68" s="1335"/>
      <c r="C68" s="1335"/>
      <c r="D68" s="1335"/>
      <c r="E68" s="1215"/>
      <c r="F68" s="1215"/>
      <c r="G68" s="1215"/>
      <c r="H68" s="1215"/>
      <c r="I68" s="1215"/>
      <c r="J68" s="1215"/>
      <c r="K68" s="1503">
        <v>43252</v>
      </c>
      <c r="L68" s="1503"/>
      <c r="M68" s="1503"/>
      <c r="N68" s="1503"/>
      <c r="O68" s="1336">
        <v>7</v>
      </c>
      <c r="P68" s="1221"/>
      <c r="Q68" s="1284"/>
      <c r="R68" s="1285"/>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x14ac:dyDescent="0.2"/>
  <cols>
    <col min="1" max="1" width="1" style="1220" customWidth="1"/>
    <col min="2" max="2" width="2.5703125" style="1220" customWidth="1"/>
    <col min="3" max="3" width="1" style="1220" customWidth="1"/>
    <col min="4" max="4" width="32.42578125" style="1220" customWidth="1"/>
    <col min="5" max="5" width="7.42578125" style="1220" customWidth="1"/>
    <col min="6" max="6" width="5.140625" style="1220" customWidth="1"/>
    <col min="7" max="7" width="7.42578125" style="1220" customWidth="1"/>
    <col min="8" max="8" width="5.140625" style="1220" customWidth="1"/>
    <col min="9" max="9" width="7.42578125" style="1220" customWidth="1"/>
    <col min="10" max="10" width="5.140625" style="1220" customWidth="1"/>
    <col min="11" max="11" width="7.42578125" style="1220" customWidth="1"/>
    <col min="12" max="12" width="5.140625" style="1220" customWidth="1"/>
    <col min="13" max="13" width="7.42578125" style="1220" customWidth="1"/>
    <col min="14" max="14" width="5.140625" style="1220" customWidth="1"/>
    <col min="15" max="15" width="2.5703125" style="1220" customWidth="1"/>
    <col min="16" max="16" width="1" style="1220" customWidth="1"/>
    <col min="17" max="16384" width="9.140625" style="1220"/>
  </cols>
  <sheetData>
    <row r="1" spans="1:18" ht="13.5" customHeight="1" x14ac:dyDescent="0.2">
      <c r="A1" s="1221"/>
      <c r="B1" s="1337"/>
      <c r="C1" s="1337"/>
      <c r="D1" s="1337"/>
      <c r="E1" s="1215"/>
      <c r="F1" s="1215"/>
      <c r="G1" s="1215"/>
      <c r="H1" s="1215"/>
      <c r="I1" s="1506" t="s">
        <v>314</v>
      </c>
      <c r="J1" s="1506"/>
      <c r="K1" s="1506"/>
      <c r="L1" s="1506"/>
      <c r="M1" s="1506"/>
      <c r="N1" s="1506"/>
      <c r="O1" s="1338"/>
      <c r="P1" s="1338"/>
    </row>
    <row r="2" spans="1:18" ht="6" customHeight="1" x14ac:dyDescent="0.2">
      <c r="A2" s="1221"/>
      <c r="B2" s="1339"/>
      <c r="C2" s="1286"/>
      <c r="D2" s="1286"/>
      <c r="E2" s="1288"/>
      <c r="F2" s="1288"/>
      <c r="G2" s="1288"/>
      <c r="H2" s="1288"/>
      <c r="I2" s="1223"/>
      <c r="J2" s="1223"/>
      <c r="K2" s="1223"/>
      <c r="L2" s="1223"/>
      <c r="M2" s="1223"/>
      <c r="N2" s="1340"/>
      <c r="O2" s="1215"/>
      <c r="P2" s="1221"/>
    </row>
    <row r="3" spans="1:18" ht="10.5" customHeight="1" thickBot="1" x14ac:dyDescent="0.25">
      <c r="A3" s="1221"/>
      <c r="B3" s="1341"/>
      <c r="C3" s="1342"/>
      <c r="D3" s="1343"/>
      <c r="E3" s="1344"/>
      <c r="F3" s="1344"/>
      <c r="G3" s="1344"/>
      <c r="H3" s="1344"/>
      <c r="I3" s="1215"/>
      <c r="J3" s="1215"/>
      <c r="K3" s="1215"/>
      <c r="L3" s="1215"/>
      <c r="M3" s="1473" t="s">
        <v>73</v>
      </c>
      <c r="N3" s="1473"/>
      <c r="O3" s="1215"/>
      <c r="P3" s="1221"/>
    </row>
    <row r="4" spans="1:18" s="1233" customFormat="1" ht="13.5" customHeight="1" thickBot="1" x14ac:dyDescent="0.25">
      <c r="A4" s="1227"/>
      <c r="B4" s="1228"/>
      <c r="C4" s="1345" t="s">
        <v>179</v>
      </c>
      <c r="D4" s="1230"/>
      <c r="E4" s="1230"/>
      <c r="F4" s="1230"/>
      <c r="G4" s="1230"/>
      <c r="H4" s="1230"/>
      <c r="I4" s="1230"/>
      <c r="J4" s="1230"/>
      <c r="K4" s="1230"/>
      <c r="L4" s="1230"/>
      <c r="M4" s="1230"/>
      <c r="N4" s="1231"/>
      <c r="O4" s="1215"/>
      <c r="P4" s="1227"/>
    </row>
    <row r="5" spans="1:18" ht="3.75" customHeight="1" x14ac:dyDescent="0.2">
      <c r="A5" s="1221"/>
      <c r="B5" s="1224"/>
      <c r="C5" s="1474" t="s">
        <v>155</v>
      </c>
      <c r="D5" s="1475"/>
      <c r="E5" s="1257"/>
      <c r="F5" s="1257"/>
      <c r="G5" s="1257"/>
      <c r="H5" s="1257"/>
      <c r="I5" s="1257"/>
      <c r="J5" s="1257"/>
      <c r="K5" s="1225"/>
      <c r="L5" s="1346"/>
      <c r="M5" s="1346"/>
      <c r="N5" s="1346"/>
      <c r="O5" s="1215"/>
      <c r="P5" s="1221"/>
    </row>
    <row r="6" spans="1:18" ht="12.75" customHeight="1" x14ac:dyDescent="0.2">
      <c r="A6" s="1221"/>
      <c r="B6" s="1224"/>
      <c r="C6" s="1475"/>
      <c r="D6" s="1475"/>
      <c r="E6" s="1236" t="s">
        <v>34</v>
      </c>
      <c r="F6" s="1237" t="s">
        <v>34</v>
      </c>
      <c r="G6" s="1236" t="s">
        <v>34</v>
      </c>
      <c r="H6" s="1237">
        <v>2017</v>
      </c>
      <c r="I6" s="1238"/>
      <c r="J6" s="1237" t="s">
        <v>34</v>
      </c>
      <c r="K6" s="1239" t="s">
        <v>34</v>
      </c>
      <c r="L6" s="1240" t="s">
        <v>34</v>
      </c>
      <c r="M6" s="1240">
        <v>2018</v>
      </c>
      <c r="N6" s="1241"/>
      <c r="O6" s="1215"/>
      <c r="P6" s="1227"/>
    </row>
    <row r="7" spans="1:18" ht="12.75" customHeight="1" x14ac:dyDescent="0.2">
      <c r="A7" s="1221"/>
      <c r="B7" s="1224"/>
      <c r="C7" s="1302"/>
      <c r="D7" s="1302"/>
      <c r="E7" s="1476" t="s">
        <v>615</v>
      </c>
      <c r="F7" s="1476"/>
      <c r="G7" s="1476" t="s">
        <v>616</v>
      </c>
      <c r="H7" s="1476"/>
      <c r="I7" s="1476" t="s">
        <v>617</v>
      </c>
      <c r="J7" s="1476"/>
      <c r="K7" s="1476" t="s">
        <v>618</v>
      </c>
      <c r="L7" s="1476"/>
      <c r="M7" s="1476" t="s">
        <v>615</v>
      </c>
      <c r="N7" s="1476"/>
      <c r="O7" s="1248"/>
      <c r="P7" s="1221"/>
    </row>
    <row r="8" spans="1:18" s="1246" customFormat="1" ht="18.75" customHeight="1" x14ac:dyDescent="0.2">
      <c r="A8" s="1243"/>
      <c r="B8" s="1244"/>
      <c r="C8" s="1469" t="s">
        <v>180</v>
      </c>
      <c r="D8" s="1469"/>
      <c r="E8" s="1504">
        <v>523.9</v>
      </c>
      <c r="F8" s="1504"/>
      <c r="G8" s="1504">
        <v>461.4</v>
      </c>
      <c r="H8" s="1504"/>
      <c r="I8" s="1504">
        <v>444</v>
      </c>
      <c r="J8" s="1504"/>
      <c r="K8" s="1504">
        <v>422</v>
      </c>
      <c r="L8" s="1504"/>
      <c r="M8" s="1505">
        <v>410.1</v>
      </c>
      <c r="N8" s="1505"/>
      <c r="O8" s="1250"/>
      <c r="P8" s="1243"/>
    </row>
    <row r="9" spans="1:18" ht="13.5" customHeight="1" x14ac:dyDescent="0.2">
      <c r="A9" s="1221"/>
      <c r="B9" s="1224"/>
      <c r="C9" s="755" t="s">
        <v>72</v>
      </c>
      <c r="D9" s="1247"/>
      <c r="E9" s="1507">
        <v>258.60000000000002</v>
      </c>
      <c r="F9" s="1507"/>
      <c r="G9" s="1507">
        <v>224.2</v>
      </c>
      <c r="H9" s="1507"/>
      <c r="I9" s="1507">
        <v>207.2</v>
      </c>
      <c r="J9" s="1507"/>
      <c r="K9" s="1507">
        <v>206.5</v>
      </c>
      <c r="L9" s="1507"/>
      <c r="M9" s="1508">
        <v>203.4</v>
      </c>
      <c r="N9" s="1508"/>
      <c r="O9" s="1248"/>
      <c r="P9" s="1221"/>
    </row>
    <row r="10" spans="1:18" ht="13.5" customHeight="1" x14ac:dyDescent="0.2">
      <c r="A10" s="1221"/>
      <c r="B10" s="1224"/>
      <c r="C10" s="755" t="s">
        <v>71</v>
      </c>
      <c r="D10" s="1247"/>
      <c r="E10" s="1507">
        <v>265.3</v>
      </c>
      <c r="F10" s="1507"/>
      <c r="G10" s="1507">
        <v>237.1</v>
      </c>
      <c r="H10" s="1507"/>
      <c r="I10" s="1507">
        <v>236.8</v>
      </c>
      <c r="J10" s="1507"/>
      <c r="K10" s="1507">
        <v>215.4</v>
      </c>
      <c r="L10" s="1507"/>
      <c r="M10" s="1508">
        <v>206.7</v>
      </c>
      <c r="N10" s="1508"/>
      <c r="O10" s="1248"/>
      <c r="P10" s="1221"/>
    </row>
    <row r="11" spans="1:18" ht="18.75" customHeight="1" x14ac:dyDescent="0.2">
      <c r="A11" s="1221"/>
      <c r="B11" s="1224"/>
      <c r="C11" s="755" t="s">
        <v>156</v>
      </c>
      <c r="D11" s="1247"/>
      <c r="E11" s="1507">
        <v>91.6</v>
      </c>
      <c r="F11" s="1507"/>
      <c r="G11" s="1507">
        <v>80.8</v>
      </c>
      <c r="H11" s="1507"/>
      <c r="I11" s="1507">
        <v>93.2</v>
      </c>
      <c r="J11" s="1507"/>
      <c r="K11" s="1507">
        <v>88.8</v>
      </c>
      <c r="L11" s="1507"/>
      <c r="M11" s="1508">
        <v>79.2</v>
      </c>
      <c r="N11" s="1508"/>
      <c r="O11" s="1248"/>
      <c r="P11" s="1221"/>
    </row>
    <row r="12" spans="1:18" ht="13.5" customHeight="1" x14ac:dyDescent="0.2">
      <c r="A12" s="1221"/>
      <c r="B12" s="1224"/>
      <c r="C12" s="755" t="s">
        <v>157</v>
      </c>
      <c r="D12" s="1247"/>
      <c r="E12" s="1507">
        <v>232</v>
      </c>
      <c r="F12" s="1507"/>
      <c r="G12" s="1507">
        <v>209.3</v>
      </c>
      <c r="H12" s="1507"/>
      <c r="I12" s="1507">
        <v>187.6</v>
      </c>
      <c r="J12" s="1507"/>
      <c r="K12" s="1507">
        <v>175.5</v>
      </c>
      <c r="L12" s="1507"/>
      <c r="M12" s="1508">
        <v>180.8</v>
      </c>
      <c r="N12" s="1508"/>
      <c r="O12" s="1248"/>
      <c r="P12" s="1221"/>
    </row>
    <row r="13" spans="1:18" ht="13.5" customHeight="1" x14ac:dyDescent="0.2">
      <c r="A13" s="1221"/>
      <c r="B13" s="1224"/>
      <c r="C13" s="755" t="s">
        <v>158</v>
      </c>
      <c r="D13" s="1247"/>
      <c r="E13" s="1507">
        <v>200.3</v>
      </c>
      <c r="F13" s="1507"/>
      <c r="G13" s="1507">
        <v>171.3</v>
      </c>
      <c r="H13" s="1507"/>
      <c r="I13" s="1507">
        <v>163.1</v>
      </c>
      <c r="J13" s="1507"/>
      <c r="K13" s="1507">
        <v>157.69999999999999</v>
      </c>
      <c r="L13" s="1507"/>
      <c r="M13" s="1508">
        <v>150.1</v>
      </c>
      <c r="N13" s="1508"/>
      <c r="O13" s="1248"/>
      <c r="P13" s="1221"/>
    </row>
    <row r="14" spans="1:18" ht="18.75" customHeight="1" x14ac:dyDescent="0.2">
      <c r="A14" s="1221"/>
      <c r="B14" s="1224"/>
      <c r="C14" s="755" t="s">
        <v>181</v>
      </c>
      <c r="D14" s="1247"/>
      <c r="E14" s="1507">
        <v>54.6</v>
      </c>
      <c r="F14" s="1507"/>
      <c r="G14" s="1507">
        <v>54.3</v>
      </c>
      <c r="H14" s="1507"/>
      <c r="I14" s="1507">
        <v>58.6</v>
      </c>
      <c r="J14" s="1507"/>
      <c r="K14" s="1507">
        <v>54.6</v>
      </c>
      <c r="L14" s="1507"/>
      <c r="M14" s="1508">
        <v>45.9</v>
      </c>
      <c r="N14" s="1508"/>
      <c r="O14" s="1248"/>
      <c r="P14" s="1221"/>
    </row>
    <row r="15" spans="1:18" ht="13.5" customHeight="1" x14ac:dyDescent="0.2">
      <c r="A15" s="1221"/>
      <c r="B15" s="1224"/>
      <c r="C15" s="755" t="s">
        <v>182</v>
      </c>
      <c r="D15" s="1247"/>
      <c r="E15" s="1507">
        <v>469.3</v>
      </c>
      <c r="F15" s="1507"/>
      <c r="G15" s="1507">
        <v>407</v>
      </c>
      <c r="H15" s="1507"/>
      <c r="I15" s="1507">
        <v>385.4</v>
      </c>
      <c r="J15" s="1507"/>
      <c r="K15" s="1507">
        <v>367.4</v>
      </c>
      <c r="L15" s="1507"/>
      <c r="M15" s="1508">
        <v>364.2</v>
      </c>
      <c r="N15" s="1508"/>
      <c r="O15" s="1248"/>
      <c r="P15" s="1221"/>
    </row>
    <row r="16" spans="1:18" ht="18.75" customHeight="1" x14ac:dyDescent="0.2">
      <c r="A16" s="1221"/>
      <c r="B16" s="1224"/>
      <c r="C16" s="755" t="s">
        <v>183</v>
      </c>
      <c r="D16" s="1247"/>
      <c r="E16" s="1507">
        <v>215.4</v>
      </c>
      <c r="F16" s="1507"/>
      <c r="G16" s="1507">
        <v>188.2</v>
      </c>
      <c r="H16" s="1507"/>
      <c r="I16" s="1507">
        <v>189.4</v>
      </c>
      <c r="J16" s="1507"/>
      <c r="K16" s="1507">
        <v>194</v>
      </c>
      <c r="L16" s="1507"/>
      <c r="M16" s="1508">
        <v>189.6</v>
      </c>
      <c r="N16" s="1508"/>
      <c r="O16" s="1248"/>
      <c r="P16" s="1221"/>
      <c r="R16" s="1347"/>
    </row>
    <row r="17" spans="1:19" ht="13.5" customHeight="1" x14ac:dyDescent="0.2">
      <c r="A17" s="1221"/>
      <c r="B17" s="1224"/>
      <c r="C17" s="755" t="s">
        <v>184</v>
      </c>
      <c r="D17" s="1247"/>
      <c r="E17" s="1507">
        <v>308.60000000000002</v>
      </c>
      <c r="F17" s="1507"/>
      <c r="G17" s="1507">
        <v>273.2</v>
      </c>
      <c r="H17" s="1507"/>
      <c r="I17" s="1507">
        <v>254.6</v>
      </c>
      <c r="J17" s="1507"/>
      <c r="K17" s="1507">
        <v>228</v>
      </c>
      <c r="L17" s="1507"/>
      <c r="M17" s="1508">
        <v>220.5</v>
      </c>
      <c r="N17" s="1508"/>
      <c r="O17" s="1248"/>
      <c r="P17" s="1221"/>
    </row>
    <row r="18" spans="1:19" s="1246" customFormat="1" ht="18.75" customHeight="1" x14ac:dyDescent="0.2">
      <c r="A18" s="1243"/>
      <c r="B18" s="1244"/>
      <c r="C18" s="1469" t="s">
        <v>185</v>
      </c>
      <c r="D18" s="1469"/>
      <c r="E18" s="1504">
        <v>10.1</v>
      </c>
      <c r="F18" s="1504"/>
      <c r="G18" s="1504">
        <v>8.8000000000000007</v>
      </c>
      <c r="H18" s="1504"/>
      <c r="I18" s="1504">
        <v>8.5</v>
      </c>
      <c r="J18" s="1504"/>
      <c r="K18" s="1504">
        <v>8.1</v>
      </c>
      <c r="L18" s="1504"/>
      <c r="M18" s="1505">
        <v>7.9</v>
      </c>
      <c r="N18" s="1505"/>
      <c r="O18" s="1250"/>
      <c r="P18" s="1243"/>
    </row>
    <row r="19" spans="1:19" ht="13.5" customHeight="1" x14ac:dyDescent="0.2">
      <c r="A19" s="1221"/>
      <c r="B19" s="1224"/>
      <c r="C19" s="755" t="s">
        <v>72</v>
      </c>
      <c r="D19" s="1247"/>
      <c r="E19" s="1507">
        <v>9.8000000000000007</v>
      </c>
      <c r="F19" s="1507"/>
      <c r="G19" s="1507">
        <v>8.4</v>
      </c>
      <c r="H19" s="1507"/>
      <c r="I19" s="1507">
        <v>7.7</v>
      </c>
      <c r="J19" s="1507"/>
      <c r="K19" s="1507">
        <v>7.7</v>
      </c>
      <c r="L19" s="1507"/>
      <c r="M19" s="1508">
        <v>7.6</v>
      </c>
      <c r="N19" s="1508"/>
      <c r="O19" s="1248"/>
      <c r="P19" s="1221"/>
    </row>
    <row r="20" spans="1:19" ht="13.5" customHeight="1" x14ac:dyDescent="0.2">
      <c r="A20" s="1221"/>
      <c r="B20" s="1224"/>
      <c r="C20" s="755" t="s">
        <v>71</v>
      </c>
      <c r="D20" s="1247"/>
      <c r="E20" s="1507">
        <v>10.5</v>
      </c>
      <c r="F20" s="1507"/>
      <c r="G20" s="1507">
        <v>9.3000000000000007</v>
      </c>
      <c r="H20" s="1507"/>
      <c r="I20" s="1507">
        <v>9.1999999999999993</v>
      </c>
      <c r="J20" s="1507"/>
      <c r="K20" s="1507">
        <v>8.4</v>
      </c>
      <c r="L20" s="1507"/>
      <c r="M20" s="1508">
        <v>8.1</v>
      </c>
      <c r="N20" s="1508"/>
      <c r="O20" s="1248"/>
      <c r="P20" s="1221"/>
    </row>
    <row r="21" spans="1:19" s="1351" customFormat="1" ht="13.5" customHeight="1" x14ac:dyDescent="0.2">
      <c r="A21" s="1348"/>
      <c r="B21" s="1349"/>
      <c r="C21" s="1211" t="s">
        <v>186</v>
      </c>
      <c r="D21" s="1350"/>
      <c r="E21" s="1509">
        <v>0.69999999999999929</v>
      </c>
      <c r="F21" s="1509"/>
      <c r="G21" s="1509">
        <v>0.90000000000000036</v>
      </c>
      <c r="H21" s="1509"/>
      <c r="I21" s="1509">
        <v>1.4999999999999991</v>
      </c>
      <c r="J21" s="1509"/>
      <c r="K21" s="1509">
        <v>0.70000000000000018</v>
      </c>
      <c r="L21" s="1509"/>
      <c r="M21" s="1510">
        <v>0.5</v>
      </c>
      <c r="N21" s="1510"/>
      <c r="O21" s="1350"/>
      <c r="P21" s="1348"/>
    </row>
    <row r="22" spans="1:19" ht="18.75" customHeight="1" x14ac:dyDescent="0.2">
      <c r="A22" s="1221"/>
      <c r="B22" s="1224"/>
      <c r="C22" s="755" t="s">
        <v>156</v>
      </c>
      <c r="D22" s="1247"/>
      <c r="E22" s="1507">
        <v>25.1</v>
      </c>
      <c r="F22" s="1507"/>
      <c r="G22" s="1507">
        <v>22.7</v>
      </c>
      <c r="H22" s="1507"/>
      <c r="I22" s="1507">
        <v>24.2</v>
      </c>
      <c r="J22" s="1507"/>
      <c r="K22" s="1507">
        <v>23.5</v>
      </c>
      <c r="L22" s="1507"/>
      <c r="M22" s="1508">
        <v>21.9</v>
      </c>
      <c r="N22" s="1508"/>
      <c r="O22" s="1248"/>
      <c r="P22" s="1221"/>
      <c r="R22" s="1347"/>
      <c r="S22" s="1347"/>
    </row>
    <row r="23" spans="1:19" ht="13.5" customHeight="1" x14ac:dyDescent="0.2">
      <c r="A23" s="1221"/>
      <c r="B23" s="1224"/>
      <c r="C23" s="755" t="s">
        <v>157</v>
      </c>
      <c r="D23" s="1215"/>
      <c r="E23" s="1507">
        <v>9.5</v>
      </c>
      <c r="F23" s="1507"/>
      <c r="G23" s="1507">
        <v>8.5</v>
      </c>
      <c r="H23" s="1507"/>
      <c r="I23" s="1507">
        <v>7.7</v>
      </c>
      <c r="J23" s="1507"/>
      <c r="K23" s="1507">
        <v>7.2</v>
      </c>
      <c r="L23" s="1507"/>
      <c r="M23" s="1508">
        <v>7.5</v>
      </c>
      <c r="N23" s="1508"/>
      <c r="O23" s="1248"/>
      <c r="P23" s="1221"/>
    </row>
    <row r="24" spans="1:19" ht="13.5" customHeight="1" x14ac:dyDescent="0.2">
      <c r="A24" s="1221"/>
      <c r="B24" s="1224"/>
      <c r="C24" s="755" t="s">
        <v>158</v>
      </c>
      <c r="D24" s="1215"/>
      <c r="E24" s="1507">
        <v>8.5</v>
      </c>
      <c r="F24" s="1507"/>
      <c r="G24" s="1507">
        <v>7.1</v>
      </c>
      <c r="H24" s="1507"/>
      <c r="I24" s="1507">
        <v>6.7</v>
      </c>
      <c r="J24" s="1507"/>
      <c r="K24" s="1507">
        <v>6.5</v>
      </c>
      <c r="L24" s="1507"/>
      <c r="M24" s="1508">
        <v>6.2</v>
      </c>
      <c r="N24" s="1508"/>
      <c r="O24" s="1248"/>
      <c r="P24" s="1221"/>
    </row>
    <row r="25" spans="1:19" s="1353" customFormat="1" ht="18.75" customHeight="1" x14ac:dyDescent="0.2">
      <c r="A25" s="1352"/>
      <c r="B25" s="1234"/>
      <c r="C25" s="755" t="s">
        <v>187</v>
      </c>
      <c r="D25" s="1247"/>
      <c r="E25" s="1507">
        <v>10.9</v>
      </c>
      <c r="F25" s="1507"/>
      <c r="G25" s="1507">
        <v>9.5</v>
      </c>
      <c r="H25" s="1507"/>
      <c r="I25" s="1507">
        <v>9.3000000000000007</v>
      </c>
      <c r="J25" s="1507"/>
      <c r="K25" s="1507">
        <v>9.3000000000000007</v>
      </c>
      <c r="L25" s="1507"/>
      <c r="M25" s="1508">
        <v>8.1</v>
      </c>
      <c r="N25" s="1508"/>
      <c r="O25" s="1226"/>
      <c r="P25" s="1352"/>
    </row>
    <row r="26" spans="1:19" s="1353" customFormat="1" ht="13.5" customHeight="1" x14ac:dyDescent="0.2">
      <c r="A26" s="1352"/>
      <c r="B26" s="1234"/>
      <c r="C26" s="755" t="s">
        <v>188</v>
      </c>
      <c r="D26" s="1247"/>
      <c r="E26" s="1507">
        <v>8.1</v>
      </c>
      <c r="F26" s="1507"/>
      <c r="G26" s="1507">
        <v>7</v>
      </c>
      <c r="H26" s="1507"/>
      <c r="I26" s="1507">
        <v>6.8</v>
      </c>
      <c r="J26" s="1507"/>
      <c r="K26" s="1507">
        <v>5.9</v>
      </c>
      <c r="L26" s="1507"/>
      <c r="M26" s="1508">
        <v>6.3</v>
      </c>
      <c r="N26" s="1508"/>
      <c r="O26" s="1226"/>
      <c r="P26" s="1352"/>
    </row>
    <row r="27" spans="1:19" s="1353" customFormat="1" ht="13.5" customHeight="1" x14ac:dyDescent="0.2">
      <c r="A27" s="1352"/>
      <c r="B27" s="1234"/>
      <c r="C27" s="755" t="s">
        <v>189</v>
      </c>
      <c r="D27" s="1247"/>
      <c r="E27" s="1507">
        <v>10.8</v>
      </c>
      <c r="F27" s="1507"/>
      <c r="G27" s="1507">
        <v>9.4</v>
      </c>
      <c r="H27" s="1507"/>
      <c r="I27" s="1507">
        <v>9.4</v>
      </c>
      <c r="J27" s="1507"/>
      <c r="K27" s="1507">
        <v>8.1999999999999993</v>
      </c>
      <c r="L27" s="1507"/>
      <c r="M27" s="1508">
        <v>8.6</v>
      </c>
      <c r="N27" s="1508"/>
      <c r="O27" s="1226"/>
      <c r="P27" s="1352"/>
    </row>
    <row r="28" spans="1:19" s="1353" customFormat="1" ht="13.5" customHeight="1" x14ac:dyDescent="0.2">
      <c r="A28" s="1352"/>
      <c r="B28" s="1234"/>
      <c r="C28" s="755" t="s">
        <v>190</v>
      </c>
      <c r="D28" s="1247"/>
      <c r="E28" s="1507">
        <v>9</v>
      </c>
      <c r="F28" s="1507"/>
      <c r="G28" s="1507">
        <v>8.6999999999999993</v>
      </c>
      <c r="H28" s="1507"/>
      <c r="I28" s="1507">
        <v>7.4</v>
      </c>
      <c r="J28" s="1507"/>
      <c r="K28" s="1507">
        <v>8.4</v>
      </c>
      <c r="L28" s="1507"/>
      <c r="M28" s="1508">
        <v>7.8</v>
      </c>
      <c r="N28" s="1508"/>
      <c r="O28" s="1226"/>
      <c r="P28" s="1352"/>
    </row>
    <row r="29" spans="1:19" s="1353" customFormat="1" ht="13.5" customHeight="1" x14ac:dyDescent="0.2">
      <c r="A29" s="1352"/>
      <c r="B29" s="1234"/>
      <c r="C29" s="755" t="s">
        <v>191</v>
      </c>
      <c r="D29" s="1247"/>
      <c r="E29" s="1507">
        <v>10.6</v>
      </c>
      <c r="F29" s="1507"/>
      <c r="G29" s="1507">
        <v>7.6</v>
      </c>
      <c r="H29" s="1507"/>
      <c r="I29" s="1507">
        <v>5.2</v>
      </c>
      <c r="J29" s="1507"/>
      <c r="K29" s="1507">
        <v>7.3</v>
      </c>
      <c r="L29" s="1507"/>
      <c r="M29" s="1508">
        <v>7.6</v>
      </c>
      <c r="N29" s="1508"/>
      <c r="O29" s="1226"/>
      <c r="P29" s="1352"/>
    </row>
    <row r="30" spans="1:19" s="1353" customFormat="1" ht="13.5" customHeight="1" x14ac:dyDescent="0.2">
      <c r="A30" s="1352"/>
      <c r="B30" s="1234"/>
      <c r="C30" s="755" t="s">
        <v>130</v>
      </c>
      <c r="D30" s="1247"/>
      <c r="E30" s="1507">
        <v>9.3000000000000007</v>
      </c>
      <c r="F30" s="1507"/>
      <c r="G30" s="1507">
        <v>10</v>
      </c>
      <c r="H30" s="1507"/>
      <c r="I30" s="1507">
        <v>8.1999999999999993</v>
      </c>
      <c r="J30" s="1507"/>
      <c r="K30" s="1507">
        <v>8.3000000000000007</v>
      </c>
      <c r="L30" s="1507"/>
      <c r="M30" s="1508">
        <v>8.9</v>
      </c>
      <c r="N30" s="1508"/>
      <c r="O30" s="1226"/>
      <c r="P30" s="1352"/>
    </row>
    <row r="31" spans="1:19" s="1353" customFormat="1" ht="13.5" customHeight="1" x14ac:dyDescent="0.2">
      <c r="A31" s="1352"/>
      <c r="B31" s="1234"/>
      <c r="C31" s="755" t="s">
        <v>131</v>
      </c>
      <c r="D31" s="1247"/>
      <c r="E31" s="1507">
        <v>12.5</v>
      </c>
      <c r="F31" s="1507"/>
      <c r="G31" s="1507">
        <v>11</v>
      </c>
      <c r="H31" s="1507"/>
      <c r="I31" s="1507">
        <v>9.3000000000000007</v>
      </c>
      <c r="J31" s="1507"/>
      <c r="K31" s="1507">
        <v>8.9</v>
      </c>
      <c r="L31" s="1507"/>
      <c r="M31" s="1508">
        <v>9.1</v>
      </c>
      <c r="N31" s="1508"/>
      <c r="O31" s="1226"/>
      <c r="P31" s="1352"/>
    </row>
    <row r="32" spans="1:19" ht="18.75" customHeight="1" x14ac:dyDescent="0.2">
      <c r="A32" s="1221"/>
      <c r="B32" s="1224"/>
      <c r="C32" s="1469" t="s">
        <v>192</v>
      </c>
      <c r="D32" s="1469"/>
      <c r="E32" s="1504">
        <v>6</v>
      </c>
      <c r="F32" s="1504"/>
      <c r="G32" s="1504">
        <v>5.2</v>
      </c>
      <c r="H32" s="1504"/>
      <c r="I32" s="1504">
        <v>4.9000000000000004</v>
      </c>
      <c r="J32" s="1504"/>
      <c r="K32" s="1504">
        <v>4.4000000000000004</v>
      </c>
      <c r="L32" s="1504"/>
      <c r="M32" s="1505">
        <v>4.2</v>
      </c>
      <c r="N32" s="1505"/>
      <c r="O32" s="1248"/>
      <c r="P32" s="1221"/>
    </row>
    <row r="33" spans="1:16" s="1353" customFormat="1" ht="13.5" customHeight="1" x14ac:dyDescent="0.2">
      <c r="A33" s="1352"/>
      <c r="B33" s="1354"/>
      <c r="C33" s="755" t="s">
        <v>72</v>
      </c>
      <c r="D33" s="1247"/>
      <c r="E33" s="1500">
        <v>5.8</v>
      </c>
      <c r="F33" s="1500"/>
      <c r="G33" s="1500">
        <v>5</v>
      </c>
      <c r="H33" s="1500"/>
      <c r="I33" s="1500">
        <v>4.5999999999999996</v>
      </c>
      <c r="J33" s="1500"/>
      <c r="K33" s="1500">
        <v>4.2</v>
      </c>
      <c r="L33" s="1500"/>
      <c r="M33" s="1501">
        <v>4.0999999999999996</v>
      </c>
      <c r="N33" s="1501"/>
      <c r="O33" s="1226"/>
      <c r="P33" s="1352"/>
    </row>
    <row r="34" spans="1:16" s="1353" customFormat="1" ht="13.5" customHeight="1" x14ac:dyDescent="0.2">
      <c r="A34" s="1352"/>
      <c r="B34" s="1354"/>
      <c r="C34" s="755" t="s">
        <v>71</v>
      </c>
      <c r="D34" s="1247"/>
      <c r="E34" s="1500">
        <v>6.1</v>
      </c>
      <c r="F34" s="1500"/>
      <c r="G34" s="1500">
        <v>5.5</v>
      </c>
      <c r="H34" s="1500"/>
      <c r="I34" s="1500">
        <v>5.2</v>
      </c>
      <c r="J34" s="1500"/>
      <c r="K34" s="1500">
        <v>4.5</v>
      </c>
      <c r="L34" s="1500"/>
      <c r="M34" s="1501">
        <v>4.3</v>
      </c>
      <c r="N34" s="1501"/>
      <c r="O34" s="1226"/>
      <c r="P34" s="1352"/>
    </row>
    <row r="35" spans="1:16" s="1351" customFormat="1" ht="13.5" customHeight="1" x14ac:dyDescent="0.2">
      <c r="A35" s="1348"/>
      <c r="B35" s="1349"/>
      <c r="C35" s="1211" t="s">
        <v>193</v>
      </c>
      <c r="D35" s="1350"/>
      <c r="E35" s="1509">
        <v>0.29999999999999982</v>
      </c>
      <c r="F35" s="1509"/>
      <c r="G35" s="1509">
        <v>0.5</v>
      </c>
      <c r="H35" s="1509"/>
      <c r="I35" s="1509">
        <v>0.60000000000000053</v>
      </c>
      <c r="J35" s="1509"/>
      <c r="K35" s="1509">
        <v>0.29999999999999982</v>
      </c>
      <c r="L35" s="1509"/>
      <c r="M35" s="1510">
        <v>0.20000000000000018</v>
      </c>
      <c r="N35" s="1510"/>
      <c r="O35" s="1350"/>
      <c r="P35" s="1348"/>
    </row>
    <row r="36" spans="1:16" ht="20.25" customHeight="1" thickBot="1" x14ac:dyDescent="0.25">
      <c r="A36" s="1221"/>
      <c r="B36" s="1224"/>
      <c r="C36" s="1256"/>
      <c r="D36" s="1355"/>
      <c r="E36" s="1355"/>
      <c r="F36" s="1355"/>
      <c r="G36" s="1355"/>
      <c r="H36" s="1355"/>
      <c r="I36" s="1355"/>
      <c r="J36" s="1355"/>
      <c r="K36" s="1355"/>
      <c r="L36" s="1355"/>
      <c r="M36" s="1473"/>
      <c r="N36" s="1473"/>
      <c r="O36" s="1248"/>
      <c r="P36" s="1221"/>
    </row>
    <row r="37" spans="1:16" s="1233" customFormat="1" ht="14.25" customHeight="1" thickBot="1" x14ac:dyDescent="0.25">
      <c r="A37" s="1227"/>
      <c r="B37" s="1228"/>
      <c r="C37" s="1229" t="s">
        <v>527</v>
      </c>
      <c r="D37" s="1230"/>
      <c r="E37" s="1230"/>
      <c r="F37" s="1230"/>
      <c r="G37" s="1230"/>
      <c r="H37" s="1230"/>
      <c r="I37" s="1230"/>
      <c r="J37" s="1230"/>
      <c r="K37" s="1230"/>
      <c r="L37" s="1230"/>
      <c r="M37" s="1230"/>
      <c r="N37" s="1231"/>
      <c r="O37" s="1248"/>
      <c r="P37" s="1227"/>
    </row>
    <row r="38" spans="1:16" ht="3.75" customHeight="1" x14ac:dyDescent="0.2">
      <c r="A38" s="1221"/>
      <c r="B38" s="1224"/>
      <c r="C38" s="1512" t="s">
        <v>159</v>
      </c>
      <c r="D38" s="1513"/>
      <c r="E38" s="1257"/>
      <c r="F38" s="1257"/>
      <c r="G38" s="1257"/>
      <c r="H38" s="1257"/>
      <c r="I38" s="1257"/>
      <c r="J38" s="1257"/>
      <c r="K38" s="1215"/>
      <c r="L38" s="1346"/>
      <c r="M38" s="1346"/>
      <c r="N38" s="1346"/>
      <c r="O38" s="1248"/>
      <c r="P38" s="1221"/>
    </row>
    <row r="39" spans="1:16" ht="12.75" customHeight="1" x14ac:dyDescent="0.2">
      <c r="A39" s="1221"/>
      <c r="B39" s="1224"/>
      <c r="C39" s="1513"/>
      <c r="D39" s="1513"/>
      <c r="E39" s="1236" t="s">
        <v>34</v>
      </c>
      <c r="F39" s="1237" t="s">
        <v>34</v>
      </c>
      <c r="G39" s="1236" t="s">
        <v>34</v>
      </c>
      <c r="H39" s="1237">
        <v>2017</v>
      </c>
      <c r="I39" s="1238"/>
      <c r="J39" s="1237" t="s">
        <v>34</v>
      </c>
      <c r="K39" s="1239" t="s">
        <v>34</v>
      </c>
      <c r="L39" s="1240" t="s">
        <v>34</v>
      </c>
      <c r="M39" s="1240">
        <v>2018</v>
      </c>
      <c r="N39" s="1241"/>
      <c r="O39" s="1215"/>
      <c r="P39" s="1227"/>
    </row>
    <row r="40" spans="1:16" ht="12.75" customHeight="1" x14ac:dyDescent="0.2">
      <c r="A40" s="1221"/>
      <c r="B40" s="1224"/>
      <c r="C40" s="1242"/>
      <c r="D40" s="1242"/>
      <c r="E40" s="1476" t="str">
        <f>+E7</f>
        <v>1.º trimestre</v>
      </c>
      <c r="F40" s="1476"/>
      <c r="G40" s="1476" t="str">
        <f>+G7</f>
        <v>2.º trimestre</v>
      </c>
      <c r="H40" s="1476"/>
      <c r="I40" s="1476" t="str">
        <f>+I7</f>
        <v>3.º trimestre</v>
      </c>
      <c r="J40" s="1476"/>
      <c r="K40" s="1476" t="str">
        <f>+K7</f>
        <v>4.º trimestre</v>
      </c>
      <c r="L40" s="1476"/>
      <c r="M40" s="1476" t="str">
        <f>+M7</f>
        <v>1.º trimestre</v>
      </c>
      <c r="N40" s="1476"/>
      <c r="O40" s="1356"/>
      <c r="P40" s="1221"/>
    </row>
    <row r="41" spans="1:16" ht="11.25" customHeight="1" x14ac:dyDescent="0.2">
      <c r="A41" s="1221"/>
      <c r="B41" s="1228"/>
      <c r="C41" s="1242"/>
      <c r="D41" s="1242"/>
      <c r="E41" s="766" t="s">
        <v>160</v>
      </c>
      <c r="F41" s="766" t="s">
        <v>106</v>
      </c>
      <c r="G41" s="766" t="s">
        <v>160</v>
      </c>
      <c r="H41" s="766" t="s">
        <v>106</v>
      </c>
      <c r="I41" s="767" t="s">
        <v>160</v>
      </c>
      <c r="J41" s="767" t="s">
        <v>106</v>
      </c>
      <c r="K41" s="767" t="s">
        <v>160</v>
      </c>
      <c r="L41" s="767" t="s">
        <v>106</v>
      </c>
      <c r="M41" s="767" t="s">
        <v>160</v>
      </c>
      <c r="N41" s="767" t="s">
        <v>106</v>
      </c>
      <c r="O41" s="1357"/>
      <c r="P41" s="1221"/>
    </row>
    <row r="42" spans="1:16" s="1246" customFormat="1" ht="18.75" customHeight="1" x14ac:dyDescent="0.2">
      <c r="A42" s="1243"/>
      <c r="B42" s="1244"/>
      <c r="C42" s="1469" t="s">
        <v>528</v>
      </c>
      <c r="D42" s="1469"/>
      <c r="E42" s="1358">
        <v>523.9</v>
      </c>
      <c r="F42" s="1358">
        <f>+E42/E$42*100</f>
        <v>100</v>
      </c>
      <c r="G42" s="1358">
        <v>461.4</v>
      </c>
      <c r="H42" s="1358">
        <f>+G42/G$42*100</f>
        <v>100</v>
      </c>
      <c r="I42" s="1358">
        <v>444</v>
      </c>
      <c r="J42" s="1358">
        <f>+I42/I$42*100</f>
        <v>100</v>
      </c>
      <c r="K42" s="1358">
        <v>422</v>
      </c>
      <c r="L42" s="1358">
        <f>+K42/K$42*100</f>
        <v>100</v>
      </c>
      <c r="M42" s="1358">
        <v>410.1</v>
      </c>
      <c r="N42" s="1358">
        <f>+M42/M$42*100</f>
        <v>100</v>
      </c>
      <c r="O42" s="1357"/>
      <c r="P42" s="1243"/>
    </row>
    <row r="43" spans="1:16" s="1304" customFormat="1" ht="14.25" customHeight="1" x14ac:dyDescent="0.2">
      <c r="A43" s="1301"/>
      <c r="B43" s="1234"/>
      <c r="C43" s="758"/>
      <c r="D43" s="755" t="s">
        <v>529</v>
      </c>
      <c r="E43" s="1359">
        <v>308.60000000000002</v>
      </c>
      <c r="F43" s="1359">
        <f>+E43/E$42*100</f>
        <v>58.904371063180008</v>
      </c>
      <c r="G43" s="1359">
        <v>273.2</v>
      </c>
      <c r="H43" s="1359">
        <f>+G43/G$42*100</f>
        <v>59.211096662332032</v>
      </c>
      <c r="I43" s="1359">
        <v>254.6</v>
      </c>
      <c r="J43" s="1359">
        <f>+I43/I$42*100</f>
        <v>57.342342342342349</v>
      </c>
      <c r="K43" s="1359">
        <v>228</v>
      </c>
      <c r="L43" s="1359">
        <f>+K43/K$42*100</f>
        <v>54.02843601895735</v>
      </c>
      <c r="M43" s="1359">
        <v>220.5</v>
      </c>
      <c r="N43" s="1359">
        <f>+M43/M$42*100</f>
        <v>53.767373811265543</v>
      </c>
      <c r="O43" s="1356"/>
      <c r="P43" s="1301"/>
    </row>
    <row r="44" spans="1:16" s="835" customFormat="1" ht="18.75" customHeight="1" x14ac:dyDescent="0.2">
      <c r="A44" s="1265"/>
      <c r="B44" s="1266"/>
      <c r="C44" s="755" t="s">
        <v>517</v>
      </c>
      <c r="D44" s="761"/>
      <c r="E44" s="1359">
        <v>14.2</v>
      </c>
      <c r="F44" s="1359">
        <f>+E44/E$42*100</f>
        <v>2.7104409238404275</v>
      </c>
      <c r="G44" s="1359">
        <v>8.4</v>
      </c>
      <c r="H44" s="1359">
        <f>+G44/G$42*100</f>
        <v>1.8205461638491551</v>
      </c>
      <c r="I44" s="1359">
        <v>7.3</v>
      </c>
      <c r="J44" s="1359">
        <f>+I44/I$42*100</f>
        <v>1.644144144144144</v>
      </c>
      <c r="K44" s="1359">
        <v>7.9</v>
      </c>
      <c r="L44" s="1359">
        <f>+K44/K$42*100</f>
        <v>1.8720379146919435</v>
      </c>
      <c r="M44" s="1359">
        <v>7</v>
      </c>
      <c r="N44" s="1359">
        <f>+M44/M$42*100</f>
        <v>1.7069007559131919</v>
      </c>
      <c r="O44" s="1360"/>
      <c r="P44" s="1265"/>
    </row>
    <row r="45" spans="1:16" s="1304" customFormat="1" ht="14.25" customHeight="1" x14ac:dyDescent="0.2">
      <c r="A45" s="1301"/>
      <c r="B45" s="1234"/>
      <c r="C45" s="758"/>
      <c r="D45" s="1211" t="s">
        <v>529</v>
      </c>
      <c r="E45" s="1361">
        <v>10.7</v>
      </c>
      <c r="F45" s="1361">
        <f>+E45/E44*100</f>
        <v>75.352112676056336</v>
      </c>
      <c r="G45" s="1361">
        <v>5.6</v>
      </c>
      <c r="H45" s="1361">
        <f>+G45/G44*100</f>
        <v>66.666666666666657</v>
      </c>
      <c r="I45" s="1361">
        <v>5.5</v>
      </c>
      <c r="J45" s="1361">
        <f>+I45/I44*100</f>
        <v>75.342465753424662</v>
      </c>
      <c r="K45" s="1361">
        <v>5.6</v>
      </c>
      <c r="L45" s="1361">
        <f>+K45/K44*100</f>
        <v>70.886075949367083</v>
      </c>
      <c r="M45" s="1361">
        <v>5.6</v>
      </c>
      <c r="N45" s="1361">
        <f>+M45/M44*100</f>
        <v>80</v>
      </c>
      <c r="O45" s="1280"/>
      <c r="P45" s="1301"/>
    </row>
    <row r="46" spans="1:16" s="835" customFormat="1" ht="18.75" customHeight="1" x14ac:dyDescent="0.2">
      <c r="A46" s="1265"/>
      <c r="B46" s="1266"/>
      <c r="C46" s="755" t="s">
        <v>518</v>
      </c>
      <c r="D46" s="761"/>
      <c r="E46" s="1359">
        <v>65.099999999999994</v>
      </c>
      <c r="F46" s="1359">
        <f>+E46/E$42*100</f>
        <v>12.42603550295858</v>
      </c>
      <c r="G46" s="1359">
        <v>58.5</v>
      </c>
      <c r="H46" s="1359">
        <f>+G46/G$42*100</f>
        <v>12.67880364109233</v>
      </c>
      <c r="I46" s="1359">
        <v>52.2</v>
      </c>
      <c r="J46" s="1359">
        <f>+I46/I$42*100</f>
        <v>11.756756756756758</v>
      </c>
      <c r="K46" s="1359">
        <v>45.9</v>
      </c>
      <c r="L46" s="1359">
        <f>+K46/K$42*100</f>
        <v>10.876777251184834</v>
      </c>
      <c r="M46" s="1359">
        <v>44.4</v>
      </c>
      <c r="N46" s="1359">
        <f>+M46/M$42*100</f>
        <v>10.826627651792245</v>
      </c>
      <c r="O46" s="1360"/>
      <c r="P46" s="1265"/>
    </row>
    <row r="47" spans="1:16" s="1304" customFormat="1" ht="14.25" customHeight="1" x14ac:dyDescent="0.2">
      <c r="A47" s="1301"/>
      <c r="B47" s="1234"/>
      <c r="C47" s="758"/>
      <c r="D47" s="1211" t="s">
        <v>529</v>
      </c>
      <c r="E47" s="1361">
        <v>46.6</v>
      </c>
      <c r="F47" s="1361">
        <f>+E47/E46*100</f>
        <v>71.582181259600617</v>
      </c>
      <c r="G47" s="1361">
        <v>43.8</v>
      </c>
      <c r="H47" s="1361">
        <f>+G47/G46*100</f>
        <v>74.871794871794876</v>
      </c>
      <c r="I47" s="1361">
        <v>38.700000000000003</v>
      </c>
      <c r="J47" s="1361">
        <f>+I47/I46*100</f>
        <v>74.137931034482762</v>
      </c>
      <c r="K47" s="1361">
        <v>31.6</v>
      </c>
      <c r="L47" s="1361">
        <f>+K47/K46*100</f>
        <v>68.84531590413944</v>
      </c>
      <c r="M47" s="1361">
        <v>29.8</v>
      </c>
      <c r="N47" s="1361">
        <f>+M47/M46*100</f>
        <v>67.117117117117118</v>
      </c>
      <c r="O47" s="1280"/>
      <c r="P47" s="1301"/>
    </row>
    <row r="48" spans="1:16" s="835" customFormat="1" ht="18.75" customHeight="1" x14ac:dyDescent="0.2">
      <c r="A48" s="1265"/>
      <c r="B48" s="1266"/>
      <c r="C48" s="755" t="s">
        <v>519</v>
      </c>
      <c r="D48" s="761"/>
      <c r="E48" s="1359">
        <v>71.7</v>
      </c>
      <c r="F48" s="1359">
        <f>+E48/E$42*100</f>
        <v>13.685817904180189</v>
      </c>
      <c r="G48" s="1359">
        <v>66.7</v>
      </c>
      <c r="H48" s="1359">
        <f>+G48/G$42*100</f>
        <v>14.45600346770698</v>
      </c>
      <c r="I48" s="1359">
        <v>54.9</v>
      </c>
      <c r="J48" s="1359">
        <f>+I48/I$42*100</f>
        <v>12.364864864864865</v>
      </c>
      <c r="K48" s="1359">
        <v>53.4</v>
      </c>
      <c r="L48" s="1359">
        <f>+K48/K$42*100</f>
        <v>12.654028436018958</v>
      </c>
      <c r="M48" s="1359">
        <v>50.5</v>
      </c>
      <c r="N48" s="1359">
        <f>+M48/M$42*100</f>
        <v>12.314069739088026</v>
      </c>
      <c r="O48" s="1258"/>
      <c r="P48" s="1265"/>
    </row>
    <row r="49" spans="1:16" s="1304" customFormat="1" ht="14.25" customHeight="1" x14ac:dyDescent="0.2">
      <c r="A49" s="1301"/>
      <c r="B49" s="1234"/>
      <c r="C49" s="758"/>
      <c r="D49" s="1211" t="s">
        <v>529</v>
      </c>
      <c r="E49" s="1361">
        <v>48</v>
      </c>
      <c r="F49" s="1361">
        <f>+E49/E48*100</f>
        <v>66.945606694560666</v>
      </c>
      <c r="G49" s="1361">
        <v>45.6</v>
      </c>
      <c r="H49" s="1361">
        <f>+G49/G48*100</f>
        <v>68.365817091454275</v>
      </c>
      <c r="I49" s="1361">
        <v>35.9</v>
      </c>
      <c r="J49" s="1361">
        <f>+I49/I48*100</f>
        <v>65.391621129326055</v>
      </c>
      <c r="K49" s="1361">
        <v>32.700000000000003</v>
      </c>
      <c r="L49" s="1361">
        <f>+K49/K48*100</f>
        <v>61.235955056179783</v>
      </c>
      <c r="M49" s="1361">
        <v>31.4</v>
      </c>
      <c r="N49" s="1361">
        <f>+M49/M48*100</f>
        <v>62.178217821782177</v>
      </c>
      <c r="O49" s="1242"/>
      <c r="P49" s="1301"/>
    </row>
    <row r="50" spans="1:16" s="835" customFormat="1" ht="18.75" customHeight="1" x14ac:dyDescent="0.2">
      <c r="A50" s="1265"/>
      <c r="B50" s="1266"/>
      <c r="C50" s="755" t="s">
        <v>520</v>
      </c>
      <c r="D50" s="761"/>
      <c r="E50" s="1359">
        <v>125</v>
      </c>
      <c r="F50" s="1359">
        <f>+E50/E$42*100</f>
        <v>23.859515174651651</v>
      </c>
      <c r="G50" s="1359">
        <v>109.8</v>
      </c>
      <c r="H50" s="1359">
        <f>+G50/G$42*100</f>
        <v>23.797139141742523</v>
      </c>
      <c r="I50" s="1359">
        <v>111.4</v>
      </c>
      <c r="J50" s="1359">
        <f>+I50/I$42*100</f>
        <v>25.09009009009009</v>
      </c>
      <c r="K50" s="1359">
        <v>103.7</v>
      </c>
      <c r="L50" s="1359">
        <f>+K50/K$42*100</f>
        <v>24.57345971563981</v>
      </c>
      <c r="M50" s="1359">
        <v>96</v>
      </c>
      <c r="N50" s="1359">
        <f>+M50/M$42*100</f>
        <v>23.408924652523773</v>
      </c>
      <c r="O50" s="1258"/>
      <c r="P50" s="1265"/>
    </row>
    <row r="51" spans="1:16" s="1304" customFormat="1" ht="14.25" customHeight="1" x14ac:dyDescent="0.2">
      <c r="A51" s="1301"/>
      <c r="B51" s="1362"/>
      <c r="C51" s="758"/>
      <c r="D51" s="1211" t="s">
        <v>529</v>
      </c>
      <c r="E51" s="1361">
        <v>74.3</v>
      </c>
      <c r="F51" s="1361">
        <f>+E51/E50*100</f>
        <v>59.439999999999991</v>
      </c>
      <c r="G51" s="1361">
        <v>59.1</v>
      </c>
      <c r="H51" s="1361">
        <f>+G51/G50*100</f>
        <v>53.825136612021865</v>
      </c>
      <c r="I51" s="1361">
        <v>61.8</v>
      </c>
      <c r="J51" s="1361">
        <f>+I51/I50*100</f>
        <v>55.475763016157984</v>
      </c>
      <c r="K51" s="1361">
        <v>62.9</v>
      </c>
      <c r="L51" s="1361">
        <f>+K51/K50*100</f>
        <v>60.655737704918032</v>
      </c>
      <c r="M51" s="1361">
        <v>57.9</v>
      </c>
      <c r="N51" s="1361">
        <f>+M51/M50*100</f>
        <v>60.3125</v>
      </c>
      <c r="O51" s="1242"/>
      <c r="P51" s="1301"/>
    </row>
    <row r="52" spans="1:16" s="835" customFormat="1" ht="18.75" customHeight="1" x14ac:dyDescent="0.2">
      <c r="A52" s="1265"/>
      <c r="B52" s="1266"/>
      <c r="C52" s="755" t="s">
        <v>521</v>
      </c>
      <c r="D52" s="761"/>
      <c r="E52" s="1359">
        <v>158.19999999999999</v>
      </c>
      <c r="F52" s="1359">
        <f>+E52/E$42*100</f>
        <v>30.19660240503913</v>
      </c>
      <c r="G52" s="1359">
        <v>131</v>
      </c>
      <c r="H52" s="1359">
        <f>+G52/G$42*100</f>
        <v>28.391850888599912</v>
      </c>
      <c r="I52" s="1359">
        <v>132.6</v>
      </c>
      <c r="J52" s="1359">
        <f>+I52/I$42*100</f>
        <v>29.864864864864867</v>
      </c>
      <c r="K52" s="1359">
        <v>133</v>
      </c>
      <c r="L52" s="1359">
        <f>+K52/K$42*100</f>
        <v>31.516587677725116</v>
      </c>
      <c r="M52" s="1359">
        <v>142.69999999999999</v>
      </c>
      <c r="N52" s="1359">
        <f>+M52/M$42*100</f>
        <v>34.796391124116063</v>
      </c>
      <c r="O52" s="1258"/>
      <c r="P52" s="1265"/>
    </row>
    <row r="53" spans="1:16" s="1304" customFormat="1" ht="14.25" customHeight="1" x14ac:dyDescent="0.2">
      <c r="A53" s="1301"/>
      <c r="B53" s="1362"/>
      <c r="C53" s="758"/>
      <c r="D53" s="1211" t="s">
        <v>529</v>
      </c>
      <c r="E53" s="1361">
        <v>82.8</v>
      </c>
      <c r="F53" s="1361">
        <f>+E53/E52*100</f>
        <v>52.338811630847026</v>
      </c>
      <c r="G53" s="1361">
        <v>75.7</v>
      </c>
      <c r="H53" s="1361">
        <f>+G53/G52*100</f>
        <v>57.786259541984734</v>
      </c>
      <c r="I53" s="1361">
        <v>69.8</v>
      </c>
      <c r="J53" s="1361">
        <f>+I53/I52*100</f>
        <v>52.639517345399703</v>
      </c>
      <c r="K53" s="1361">
        <v>62.7</v>
      </c>
      <c r="L53" s="1361">
        <f>+K53/K52*100</f>
        <v>47.142857142857146</v>
      </c>
      <c r="M53" s="1361">
        <v>64.2</v>
      </c>
      <c r="N53" s="1361">
        <f>+M53/M52*100</f>
        <v>44.989488437281018</v>
      </c>
      <c r="O53" s="1242"/>
      <c r="P53" s="1301"/>
    </row>
    <row r="54" spans="1:16" s="835" customFormat="1" ht="18.75" customHeight="1" x14ac:dyDescent="0.2">
      <c r="A54" s="1265"/>
      <c r="B54" s="1266"/>
      <c r="C54" s="755" t="s">
        <v>526</v>
      </c>
      <c r="D54" s="761"/>
      <c r="E54" s="1359">
        <v>89.7</v>
      </c>
      <c r="F54" s="1359">
        <f>+E54/E$42*100</f>
        <v>17.121588089330025</v>
      </c>
      <c r="G54" s="1359">
        <v>86.9</v>
      </c>
      <c r="H54" s="1359">
        <f>+G54/G$42*100</f>
        <v>18.833983528391855</v>
      </c>
      <c r="I54" s="1359">
        <v>85.5</v>
      </c>
      <c r="J54" s="1359">
        <f>+I54/I$42*100</f>
        <v>19.256756756756758</v>
      </c>
      <c r="K54" s="1359">
        <v>78</v>
      </c>
      <c r="L54" s="1359">
        <f>+K54/K$42*100</f>
        <v>18.48341232227488</v>
      </c>
      <c r="M54" s="1359">
        <v>69.5</v>
      </c>
      <c r="N54" s="1359">
        <f>+M54/M$42*100</f>
        <v>16.947086076566688</v>
      </c>
      <c r="O54" s="1258"/>
      <c r="P54" s="1265"/>
    </row>
    <row r="55" spans="1:16" s="1304" customFormat="1" ht="14.25" customHeight="1" x14ac:dyDescent="0.2">
      <c r="A55" s="1301"/>
      <c r="B55" s="1362"/>
      <c r="C55" s="758"/>
      <c r="D55" s="1211" t="s">
        <v>529</v>
      </c>
      <c r="E55" s="1361">
        <v>46.2</v>
      </c>
      <c r="F55" s="1361">
        <f>+E55/E54*100</f>
        <v>51.505016722408023</v>
      </c>
      <c r="G55" s="1361">
        <v>43.5</v>
      </c>
      <c r="H55" s="1361">
        <f>+G55/G54*100</f>
        <v>50.057537399309545</v>
      </c>
      <c r="I55" s="1361">
        <v>42.7</v>
      </c>
      <c r="J55" s="1361">
        <f>+I55/I54*100</f>
        <v>49.941520467836256</v>
      </c>
      <c r="K55" s="1361">
        <v>32.6</v>
      </c>
      <c r="L55" s="1361">
        <f>+K55/K54*100</f>
        <v>41.794871794871796</v>
      </c>
      <c r="M55" s="1361">
        <v>31.7</v>
      </c>
      <c r="N55" s="1361">
        <f>+M55/M54*100</f>
        <v>45.611510791366904</v>
      </c>
      <c r="O55" s="1242"/>
      <c r="P55" s="1301"/>
    </row>
    <row r="56" spans="1:16" s="835" customFormat="1" ht="13.5" customHeight="1" x14ac:dyDescent="0.2">
      <c r="A56" s="850"/>
      <c r="B56" s="851"/>
      <c r="C56" s="852" t="s">
        <v>495</v>
      </c>
      <c r="D56" s="853"/>
      <c r="E56" s="854"/>
      <c r="F56" s="1276"/>
      <c r="G56" s="854"/>
      <c r="H56" s="1276"/>
      <c r="I56" s="854"/>
      <c r="J56" s="1276"/>
      <c r="K56" s="854"/>
      <c r="L56" s="1276"/>
      <c r="M56" s="854"/>
      <c r="N56" s="1276"/>
      <c r="O56" s="855"/>
      <c r="P56" s="846"/>
    </row>
    <row r="57" spans="1:16" s="1365" customFormat="1" ht="13.5" customHeight="1" x14ac:dyDescent="0.2">
      <c r="A57" s="1363"/>
      <c r="B57" s="1266"/>
      <c r="C57" s="1278" t="s">
        <v>398</v>
      </c>
      <c r="D57" s="758"/>
      <c r="E57" s="1511" t="s">
        <v>88</v>
      </c>
      <c r="F57" s="1511"/>
      <c r="G57" s="1511"/>
      <c r="H57" s="1511"/>
      <c r="I57" s="1511"/>
      <c r="J57" s="1511"/>
      <c r="K57" s="1511"/>
      <c r="L57" s="1511"/>
      <c r="M57" s="1511"/>
      <c r="N57" s="1511"/>
      <c r="O57" s="1364"/>
      <c r="P57" s="1363"/>
    </row>
    <row r="58" spans="1:16" ht="13.5" customHeight="1" x14ac:dyDescent="0.2">
      <c r="A58" s="1221"/>
      <c r="B58" s="1366">
        <v>8</v>
      </c>
      <c r="C58" s="1483">
        <v>43252</v>
      </c>
      <c r="D58" s="1483"/>
      <c r="E58" s="1215"/>
      <c r="F58" s="1215"/>
      <c r="G58" s="1215"/>
      <c r="H58" s="1215"/>
      <c r="I58" s="1215"/>
      <c r="J58" s="1215"/>
      <c r="K58" s="1215"/>
      <c r="L58" s="1215"/>
      <c r="M58" s="1215"/>
      <c r="N58" s="1215"/>
      <c r="O58" s="1367"/>
      <c r="P58" s="1221"/>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23" t="s">
        <v>399</v>
      </c>
      <c r="C1" s="1523"/>
      <c r="D1" s="1523"/>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1" t="s">
        <v>78</v>
      </c>
      <c r="D5" s="901"/>
      <c r="E5" s="179"/>
      <c r="F5" s="179"/>
      <c r="G5" s="179"/>
      <c r="H5" s="179"/>
      <c r="I5" s="179"/>
      <c r="J5" s="179"/>
      <c r="K5" s="179"/>
      <c r="L5" s="179"/>
      <c r="M5" s="179"/>
      <c r="N5" s="179"/>
      <c r="O5" s="179"/>
      <c r="P5" s="179"/>
      <c r="Q5" s="179"/>
      <c r="R5" s="228"/>
      <c r="S5" s="133"/>
    </row>
    <row r="6" spans="1:19" s="92" customFormat="1" ht="13.5" customHeight="1" x14ac:dyDescent="0.2">
      <c r="A6" s="158"/>
      <c r="B6" s="167"/>
      <c r="C6" s="1520" t="s">
        <v>127</v>
      </c>
      <c r="D6" s="1521"/>
      <c r="E6" s="1521"/>
      <c r="F6" s="1521"/>
      <c r="G6" s="1521"/>
      <c r="H6" s="1521"/>
      <c r="I6" s="1521"/>
      <c r="J6" s="1521"/>
      <c r="K6" s="1521"/>
      <c r="L6" s="1521"/>
      <c r="M6" s="1521"/>
      <c r="N6" s="1521"/>
      <c r="O6" s="1521"/>
      <c r="P6" s="1521"/>
      <c r="Q6" s="1522"/>
      <c r="R6" s="228"/>
      <c r="S6" s="2"/>
    </row>
    <row r="7" spans="1:19" s="92" customFormat="1" ht="3.75" customHeight="1" x14ac:dyDescent="0.2">
      <c r="A7" s="158"/>
      <c r="B7" s="167"/>
      <c r="C7" s="902"/>
      <c r="D7" s="902"/>
      <c r="E7" s="903"/>
      <c r="F7" s="903"/>
      <c r="G7" s="903"/>
      <c r="H7" s="903"/>
      <c r="I7" s="903"/>
      <c r="J7" s="903"/>
      <c r="K7" s="903"/>
      <c r="L7" s="903"/>
      <c r="M7" s="903"/>
      <c r="N7" s="903"/>
      <c r="O7" s="903"/>
      <c r="P7" s="903"/>
      <c r="Q7" s="903"/>
      <c r="R7" s="228"/>
      <c r="S7" s="2"/>
    </row>
    <row r="8" spans="1:19" s="92" customFormat="1" ht="13.5" customHeight="1" x14ac:dyDescent="0.2">
      <c r="A8" s="158"/>
      <c r="B8" s="167"/>
      <c r="C8" s="903"/>
      <c r="D8" s="903"/>
      <c r="E8" s="1524">
        <v>2017</v>
      </c>
      <c r="F8" s="1524"/>
      <c r="G8" s="1524"/>
      <c r="H8" s="1524"/>
      <c r="I8" s="1524"/>
      <c r="J8" s="1524"/>
      <c r="K8" s="1524"/>
      <c r="L8" s="1524"/>
      <c r="M8" s="1524">
        <v>2018</v>
      </c>
      <c r="N8" s="1524"/>
      <c r="O8" s="1524"/>
      <c r="P8" s="1524"/>
      <c r="Q8" s="1524"/>
      <c r="R8" s="228"/>
      <c r="S8" s="2"/>
    </row>
    <row r="9" spans="1:19" ht="12.75" customHeight="1" x14ac:dyDescent="0.2">
      <c r="A9" s="131"/>
      <c r="B9" s="133"/>
      <c r="C9" s="1515"/>
      <c r="D9" s="1515"/>
      <c r="E9" s="710" t="s">
        <v>101</v>
      </c>
      <c r="F9" s="710" t="s">
        <v>100</v>
      </c>
      <c r="G9" s="710" t="s">
        <v>99</v>
      </c>
      <c r="H9" s="710" t="s">
        <v>98</v>
      </c>
      <c r="I9" s="710" t="s">
        <v>97</v>
      </c>
      <c r="J9" s="710" t="s">
        <v>96</v>
      </c>
      <c r="K9" s="710" t="s">
        <v>95</v>
      </c>
      <c r="L9" s="710" t="s">
        <v>94</v>
      </c>
      <c r="M9" s="710" t="s">
        <v>93</v>
      </c>
      <c r="N9" s="710" t="s">
        <v>104</v>
      </c>
      <c r="O9" s="710" t="s">
        <v>103</v>
      </c>
      <c r="P9" s="710" t="s">
        <v>102</v>
      </c>
      <c r="Q9" s="710" t="s">
        <v>101</v>
      </c>
      <c r="R9" s="228"/>
      <c r="S9" s="133"/>
    </row>
    <row r="10" spans="1:19" ht="3.75" customHeight="1" x14ac:dyDescent="0.2">
      <c r="A10" s="131"/>
      <c r="B10" s="133"/>
      <c r="C10" s="861"/>
      <c r="D10" s="861"/>
      <c r="E10" s="859"/>
      <c r="F10" s="859"/>
      <c r="G10" s="859"/>
      <c r="H10" s="859"/>
      <c r="I10" s="859"/>
      <c r="J10" s="859"/>
      <c r="K10" s="859"/>
      <c r="L10" s="859"/>
      <c r="M10" s="859"/>
      <c r="N10" s="859"/>
      <c r="O10" s="859"/>
      <c r="P10" s="859"/>
      <c r="Q10" s="859"/>
      <c r="R10" s="228"/>
      <c r="S10" s="133"/>
    </row>
    <row r="11" spans="1:19" ht="13.5" customHeight="1" x14ac:dyDescent="0.2">
      <c r="A11" s="131"/>
      <c r="B11" s="133"/>
      <c r="C11" s="1518" t="s">
        <v>384</v>
      </c>
      <c r="D11" s="1519"/>
      <c r="E11" s="860"/>
      <c r="F11" s="860"/>
      <c r="G11" s="860"/>
      <c r="H11" s="860"/>
      <c r="I11" s="860"/>
      <c r="J11" s="860"/>
      <c r="K11" s="860"/>
      <c r="L11" s="860"/>
      <c r="M11" s="860"/>
      <c r="N11" s="860"/>
      <c r="O11" s="860"/>
      <c r="P11" s="860"/>
      <c r="Q11" s="860"/>
      <c r="R11" s="228"/>
      <c r="S11" s="133"/>
    </row>
    <row r="12" spans="1:19" s="166" customFormat="1" ht="13.5" customHeight="1" x14ac:dyDescent="0.2">
      <c r="A12" s="158"/>
      <c r="B12" s="167"/>
      <c r="D12" s="906" t="s">
        <v>68</v>
      </c>
      <c r="E12" s="862">
        <v>45</v>
      </c>
      <c r="F12" s="862">
        <v>39</v>
      </c>
      <c r="G12" s="862">
        <v>39</v>
      </c>
      <c r="H12" s="862">
        <v>32</v>
      </c>
      <c r="I12" s="862">
        <v>29</v>
      </c>
      <c r="J12" s="862">
        <v>24</v>
      </c>
      <c r="K12" s="862">
        <v>42</v>
      </c>
      <c r="L12" s="862">
        <v>49</v>
      </c>
      <c r="M12" s="862">
        <v>48</v>
      </c>
      <c r="N12" s="862">
        <v>53</v>
      </c>
      <c r="O12" s="862">
        <v>60</v>
      </c>
      <c r="P12" s="862">
        <v>47</v>
      </c>
      <c r="Q12" s="862">
        <v>41</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518" t="s">
        <v>144</v>
      </c>
      <c r="D14" s="1519"/>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6" t="s">
        <v>68</v>
      </c>
      <c r="E15" s="895">
        <v>1001</v>
      </c>
      <c r="F15" s="895">
        <v>742</v>
      </c>
      <c r="G15" s="895">
        <v>706</v>
      </c>
      <c r="H15" s="895">
        <v>378</v>
      </c>
      <c r="I15" s="895">
        <v>551</v>
      </c>
      <c r="J15" s="895">
        <v>626</v>
      </c>
      <c r="K15" s="895">
        <v>931</v>
      </c>
      <c r="L15" s="895">
        <v>1293</v>
      </c>
      <c r="M15" s="895">
        <v>1398</v>
      </c>
      <c r="N15" s="895">
        <v>1461</v>
      </c>
      <c r="O15" s="895">
        <v>1257</v>
      </c>
      <c r="P15" s="895">
        <v>1088</v>
      </c>
      <c r="Q15" s="895">
        <v>665</v>
      </c>
      <c r="R15" s="231"/>
      <c r="S15" s="156"/>
    </row>
    <row r="16" spans="1:19" s="137" customFormat="1" ht="26.25" customHeight="1" x14ac:dyDescent="0.2">
      <c r="A16" s="921"/>
      <c r="B16" s="136"/>
      <c r="C16" s="922"/>
      <c r="D16" s="923" t="s">
        <v>604</v>
      </c>
      <c r="E16" s="924">
        <v>819</v>
      </c>
      <c r="F16" s="924">
        <v>581</v>
      </c>
      <c r="G16" s="924">
        <v>548</v>
      </c>
      <c r="H16" s="924">
        <v>217</v>
      </c>
      <c r="I16" s="924">
        <v>338</v>
      </c>
      <c r="J16" s="924">
        <v>478</v>
      </c>
      <c r="K16" s="924">
        <v>710</v>
      </c>
      <c r="L16" s="924">
        <v>1085</v>
      </c>
      <c r="M16" s="924">
        <v>1015</v>
      </c>
      <c r="N16" s="924">
        <v>1168</v>
      </c>
      <c r="O16" s="924">
        <v>1042</v>
      </c>
      <c r="P16" s="924">
        <v>918</v>
      </c>
      <c r="Q16" s="924">
        <v>525</v>
      </c>
      <c r="R16" s="919"/>
      <c r="S16" s="136"/>
    </row>
    <row r="17" spans="1:19" s="155" customFormat="1" ht="18.75" customHeight="1" x14ac:dyDescent="0.2">
      <c r="A17" s="158"/>
      <c r="B17" s="154"/>
      <c r="C17" s="589" t="s">
        <v>235</v>
      </c>
      <c r="D17" s="925" t="s">
        <v>605</v>
      </c>
      <c r="E17" s="915">
        <v>182</v>
      </c>
      <c r="F17" s="915">
        <v>161</v>
      </c>
      <c r="G17" s="915">
        <v>158</v>
      </c>
      <c r="H17" s="915">
        <v>161</v>
      </c>
      <c r="I17" s="915">
        <v>213</v>
      </c>
      <c r="J17" s="915">
        <v>148</v>
      </c>
      <c r="K17" s="915">
        <v>221</v>
      </c>
      <c r="L17" s="915">
        <v>208</v>
      </c>
      <c r="M17" s="915">
        <v>383</v>
      </c>
      <c r="N17" s="915">
        <v>293</v>
      </c>
      <c r="O17" s="915">
        <v>215</v>
      </c>
      <c r="P17" s="915">
        <v>170</v>
      </c>
      <c r="Q17" s="915">
        <v>140</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7" t="s">
        <v>178</v>
      </c>
      <c r="D33" s="908"/>
      <c r="E33" s="908"/>
      <c r="F33" s="908"/>
      <c r="G33" s="908"/>
      <c r="H33" s="908"/>
      <c r="I33" s="908"/>
      <c r="J33" s="908"/>
      <c r="K33" s="908"/>
      <c r="L33" s="908"/>
      <c r="M33" s="908"/>
      <c r="N33" s="908"/>
      <c r="O33" s="908"/>
      <c r="P33" s="908"/>
      <c r="Q33" s="909"/>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515"/>
      <c r="D35" s="1515"/>
      <c r="E35" s="896" t="s">
        <v>606</v>
      </c>
      <c r="F35" s="896" t="s">
        <v>607</v>
      </c>
      <c r="G35" s="896" t="s">
        <v>608</v>
      </c>
      <c r="H35" s="896" t="s">
        <v>609</v>
      </c>
      <c r="I35" s="894" t="s">
        <v>610</v>
      </c>
      <c r="J35" s="894" t="s">
        <v>611</v>
      </c>
      <c r="K35" s="894" t="s">
        <v>612</v>
      </c>
      <c r="L35" s="887" t="s">
        <v>613</v>
      </c>
      <c r="M35" s="890">
        <v>2013</v>
      </c>
      <c r="N35" s="904">
        <v>2014</v>
      </c>
      <c r="O35" s="904">
        <v>2015</v>
      </c>
      <c r="P35" s="904">
        <v>2016</v>
      </c>
      <c r="Q35" s="904">
        <v>2017</v>
      </c>
      <c r="R35" s="228"/>
      <c r="S35" s="133"/>
    </row>
    <row r="36" spans="1:19" ht="3.75" customHeight="1" x14ac:dyDescent="0.2">
      <c r="A36" s="131"/>
      <c r="B36" s="133"/>
      <c r="C36" s="861"/>
      <c r="D36" s="861"/>
      <c r="E36" s="848"/>
      <c r="F36" s="848"/>
      <c r="G36" s="882"/>
      <c r="H36" s="897"/>
      <c r="I36" s="952"/>
      <c r="J36" s="952"/>
      <c r="K36" s="952"/>
      <c r="L36" s="882"/>
      <c r="M36" s="882"/>
      <c r="N36" s="905"/>
      <c r="O36" s="905"/>
      <c r="P36" s="905"/>
      <c r="Q36" s="905"/>
      <c r="R36" s="228"/>
      <c r="S36" s="133"/>
    </row>
    <row r="37" spans="1:19" ht="13.5" customHeight="1" x14ac:dyDescent="0.2">
      <c r="A37" s="131"/>
      <c r="B37" s="133"/>
      <c r="C37" s="1518" t="s">
        <v>384</v>
      </c>
      <c r="D37" s="1519"/>
      <c r="E37" s="848"/>
      <c r="F37" s="848"/>
      <c r="G37" s="882"/>
      <c r="H37" s="897"/>
      <c r="I37" s="952"/>
      <c r="J37" s="952"/>
      <c r="K37" s="952"/>
      <c r="L37" s="882"/>
      <c r="M37" s="882"/>
      <c r="N37" s="905"/>
      <c r="O37" s="905"/>
      <c r="P37" s="905"/>
      <c r="Q37" s="905"/>
      <c r="R37" s="228"/>
      <c r="S37" s="133"/>
    </row>
    <row r="38" spans="1:19" s="166" customFormat="1" ht="13.5" customHeight="1" x14ac:dyDescent="0.2">
      <c r="A38" s="158"/>
      <c r="B38" s="167"/>
      <c r="D38" s="906" t="s">
        <v>68</v>
      </c>
      <c r="E38" s="862">
        <v>34</v>
      </c>
      <c r="F38" s="862">
        <v>49</v>
      </c>
      <c r="G38" s="862">
        <v>28</v>
      </c>
      <c r="H38" s="862">
        <v>54</v>
      </c>
      <c r="I38" s="879">
        <v>423</v>
      </c>
      <c r="J38" s="879">
        <v>324</v>
      </c>
      <c r="K38" s="879">
        <v>266</v>
      </c>
      <c r="L38" s="888">
        <v>550</v>
      </c>
      <c r="M38" s="891">
        <v>547</v>
      </c>
      <c r="N38" s="883">
        <v>344</v>
      </c>
      <c r="O38" s="883">
        <v>254</v>
      </c>
      <c r="P38" s="883">
        <v>211</v>
      </c>
      <c r="Q38" s="883">
        <v>161</v>
      </c>
      <c r="R38" s="228"/>
      <c r="S38" s="133"/>
    </row>
    <row r="39" spans="1:19" s="155" customFormat="1" ht="18.75" customHeight="1" x14ac:dyDescent="0.2">
      <c r="A39" s="153"/>
      <c r="B39" s="154"/>
      <c r="C39" s="589"/>
      <c r="D39" s="229"/>
      <c r="E39" s="849"/>
      <c r="F39" s="849"/>
      <c r="G39" s="892"/>
      <c r="H39" s="160"/>
      <c r="I39" s="881"/>
      <c r="J39" s="881"/>
      <c r="K39" s="881"/>
      <c r="L39" s="884"/>
      <c r="M39" s="892"/>
      <c r="N39" s="886"/>
      <c r="O39" s="886"/>
      <c r="P39" s="886"/>
      <c r="Q39" s="886"/>
      <c r="R39" s="228"/>
      <c r="S39" s="133"/>
    </row>
    <row r="40" spans="1:19" s="155" customFormat="1" ht="13.5" customHeight="1" x14ac:dyDescent="0.2">
      <c r="A40" s="153"/>
      <c r="B40" s="154"/>
      <c r="C40" s="1518" t="s">
        <v>144</v>
      </c>
      <c r="D40" s="1519"/>
      <c r="E40" s="849"/>
      <c r="F40" s="849"/>
      <c r="G40" s="892"/>
      <c r="H40" s="160"/>
      <c r="I40" s="881"/>
      <c r="J40" s="881"/>
      <c r="K40" s="881"/>
      <c r="L40" s="884"/>
      <c r="M40" s="892"/>
      <c r="N40" s="886"/>
      <c r="O40" s="886"/>
      <c r="P40" s="886"/>
      <c r="Q40" s="886"/>
      <c r="R40" s="228"/>
      <c r="S40" s="133"/>
    </row>
    <row r="41" spans="1:19" s="162" customFormat="1" ht="13.5" customHeight="1" x14ac:dyDescent="0.2">
      <c r="A41" s="163"/>
      <c r="B41" s="164"/>
      <c r="D41" s="906" t="s">
        <v>68</v>
      </c>
      <c r="E41" s="863">
        <v>588</v>
      </c>
      <c r="F41" s="863">
        <v>664</v>
      </c>
      <c r="G41" s="863">
        <v>891</v>
      </c>
      <c r="H41" s="863">
        <v>1422</v>
      </c>
      <c r="I41" s="880">
        <v>19278</v>
      </c>
      <c r="J41" s="880">
        <v>6145</v>
      </c>
      <c r="K41" s="880">
        <v>3601</v>
      </c>
      <c r="L41" s="889">
        <v>8703</v>
      </c>
      <c r="M41" s="893">
        <v>7434</v>
      </c>
      <c r="N41" s="885">
        <v>4460</v>
      </c>
      <c r="O41" s="885">
        <v>3872</v>
      </c>
      <c r="P41" s="885">
        <v>4126</v>
      </c>
      <c r="Q41" s="885">
        <v>3263</v>
      </c>
      <c r="R41" s="231"/>
      <c r="S41" s="156"/>
    </row>
    <row r="42" spans="1:19" s="137" customFormat="1" ht="26.25" customHeight="1" x14ac:dyDescent="0.2">
      <c r="A42" s="135"/>
      <c r="B42" s="136"/>
      <c r="C42" s="922"/>
      <c r="D42" s="923" t="s">
        <v>604</v>
      </c>
      <c r="E42" s="927">
        <v>186</v>
      </c>
      <c r="F42" s="927">
        <v>101</v>
      </c>
      <c r="G42" s="927">
        <v>116</v>
      </c>
      <c r="H42" s="927">
        <v>122</v>
      </c>
      <c r="I42" s="926">
        <v>9492</v>
      </c>
      <c r="J42" s="926">
        <v>3334</v>
      </c>
      <c r="K42" s="926">
        <v>2266</v>
      </c>
      <c r="L42" s="928">
        <v>4718</v>
      </c>
      <c r="M42" s="929">
        <v>3439</v>
      </c>
      <c r="N42" s="930">
        <v>2281</v>
      </c>
      <c r="O42" s="930">
        <v>2413</v>
      </c>
      <c r="P42" s="930">
        <v>2142</v>
      </c>
      <c r="Q42" s="930">
        <v>2201</v>
      </c>
      <c r="R42" s="919"/>
      <c r="S42" s="136"/>
    </row>
    <row r="43" spans="1:19" s="155" customFormat="1" ht="18.75" customHeight="1" x14ac:dyDescent="0.2">
      <c r="A43" s="153"/>
      <c r="B43" s="154"/>
      <c r="C43" s="589" t="s">
        <v>235</v>
      </c>
      <c r="D43" s="925" t="s">
        <v>605</v>
      </c>
      <c r="E43" s="911">
        <v>402</v>
      </c>
      <c r="F43" s="911">
        <v>563</v>
      </c>
      <c r="G43" s="911">
        <v>775</v>
      </c>
      <c r="H43" s="911">
        <v>1300</v>
      </c>
      <c r="I43" s="910">
        <v>9786</v>
      </c>
      <c r="J43" s="910">
        <v>2811</v>
      </c>
      <c r="K43" s="910">
        <v>1335</v>
      </c>
      <c r="L43" s="912">
        <v>3985</v>
      </c>
      <c r="M43" s="913">
        <v>3995</v>
      </c>
      <c r="N43" s="914">
        <v>2179</v>
      </c>
      <c r="O43" s="914">
        <v>1459</v>
      </c>
      <c r="P43" s="914">
        <v>1984</v>
      </c>
      <c r="Q43" s="914">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4" customFormat="1" ht="13.5" customHeight="1" x14ac:dyDescent="0.2">
      <c r="A45" s="866"/>
      <c r="B45" s="866"/>
      <c r="C45" s="867"/>
      <c r="D45" s="713"/>
      <c r="E45" s="714"/>
      <c r="F45" s="714"/>
      <c r="G45" s="714"/>
      <c r="H45" s="714"/>
      <c r="I45" s="714"/>
      <c r="J45" s="714"/>
      <c r="K45" s="714"/>
      <c r="L45" s="714"/>
      <c r="M45" s="714"/>
      <c r="N45" s="714"/>
      <c r="O45" s="714"/>
      <c r="P45" s="714"/>
      <c r="Q45" s="714"/>
      <c r="R45" s="228"/>
      <c r="S45" s="133"/>
    </row>
    <row r="46" spans="1:19" s="865" customFormat="1" ht="13.5" customHeight="1" x14ac:dyDescent="0.2">
      <c r="A46" s="715"/>
      <c r="B46" s="715"/>
      <c r="C46" s="869"/>
      <c r="D46" s="715"/>
      <c r="E46" s="870"/>
      <c r="F46" s="870"/>
      <c r="G46" s="870"/>
      <c r="H46" s="870"/>
      <c r="I46" s="870"/>
      <c r="J46" s="870"/>
      <c r="K46" s="870"/>
      <c r="L46" s="870"/>
      <c r="M46" s="870"/>
      <c r="N46" s="870"/>
      <c r="O46" s="870"/>
      <c r="P46" s="870"/>
      <c r="Q46" s="870"/>
      <c r="R46" s="228"/>
      <c r="S46" s="133"/>
    </row>
    <row r="47" spans="1:19" s="593" customFormat="1" ht="13.5" customHeight="1" x14ac:dyDescent="0.2">
      <c r="A47" s="868"/>
      <c r="B47" s="868"/>
      <c r="C47" s="867"/>
      <c r="D47" s="716"/>
      <c r="E47" s="714"/>
      <c r="F47" s="714"/>
      <c r="G47" s="714"/>
      <c r="H47" s="714"/>
      <c r="I47" s="714"/>
      <c r="J47" s="714"/>
      <c r="K47" s="714"/>
      <c r="L47" s="714"/>
      <c r="M47" s="714"/>
      <c r="N47" s="714"/>
      <c r="O47" s="714"/>
      <c r="P47" s="714"/>
      <c r="Q47" s="714"/>
      <c r="R47" s="228"/>
      <c r="S47" s="133"/>
    </row>
    <row r="48" spans="1:19" s="864" customFormat="1" ht="13.5" customHeight="1" x14ac:dyDescent="0.2">
      <c r="A48" s="866"/>
      <c r="B48" s="866"/>
      <c r="C48" s="867"/>
      <c r="D48" s="716"/>
      <c r="E48" s="714"/>
      <c r="F48" s="714"/>
      <c r="G48" s="714"/>
      <c r="H48" s="714"/>
      <c r="I48" s="714"/>
      <c r="J48" s="714"/>
      <c r="K48" s="714"/>
      <c r="L48" s="714"/>
      <c r="M48" s="714"/>
      <c r="N48" s="714"/>
      <c r="O48" s="714"/>
      <c r="P48" s="714"/>
      <c r="Q48" s="714"/>
      <c r="R48" s="228"/>
      <c r="S48" s="133"/>
    </row>
    <row r="49" spans="1:19" s="864" customFormat="1" ht="13.5" customHeight="1" x14ac:dyDescent="0.2">
      <c r="A49" s="866"/>
      <c r="B49" s="866"/>
      <c r="C49" s="867"/>
      <c r="D49" s="713"/>
      <c r="E49" s="714"/>
      <c r="F49" s="714"/>
      <c r="G49" s="714"/>
      <c r="H49" s="714"/>
      <c r="I49" s="714"/>
      <c r="J49" s="714"/>
      <c r="K49" s="714"/>
      <c r="L49" s="714"/>
      <c r="M49" s="714"/>
      <c r="N49" s="714"/>
      <c r="O49" s="714"/>
      <c r="P49" s="714"/>
      <c r="Q49" s="714"/>
      <c r="R49" s="228"/>
      <c r="S49" s="133"/>
    </row>
    <row r="50" spans="1:19" s="864" customFormat="1" ht="13.5" customHeight="1" x14ac:dyDescent="0.2">
      <c r="A50" s="866"/>
      <c r="B50" s="866"/>
      <c r="C50" s="867"/>
      <c r="D50" s="713"/>
      <c r="E50" s="714"/>
      <c r="F50" s="714"/>
      <c r="G50" s="714"/>
      <c r="H50" s="714"/>
      <c r="I50" s="714"/>
      <c r="J50" s="714"/>
      <c r="K50" s="714"/>
      <c r="L50" s="714"/>
      <c r="M50" s="714"/>
      <c r="N50" s="714"/>
      <c r="O50" s="714"/>
      <c r="P50" s="714"/>
      <c r="Q50" s="714"/>
      <c r="R50" s="228"/>
      <c r="S50" s="133"/>
    </row>
    <row r="51" spans="1:19" s="593" customFormat="1" ht="13.5" customHeight="1" x14ac:dyDescent="0.2">
      <c r="A51" s="868"/>
      <c r="B51" s="868"/>
      <c r="C51" s="871"/>
      <c r="D51" s="1517"/>
      <c r="E51" s="1517"/>
      <c r="F51" s="1517"/>
      <c r="G51" s="1517"/>
      <c r="H51" s="872"/>
      <c r="I51" s="872"/>
      <c r="J51" s="872"/>
      <c r="K51" s="872"/>
      <c r="L51" s="872"/>
      <c r="M51" s="872"/>
      <c r="N51" s="872"/>
      <c r="O51" s="872"/>
      <c r="P51" s="872"/>
      <c r="Q51" s="872"/>
      <c r="R51" s="228"/>
      <c r="S51" s="133"/>
    </row>
    <row r="52" spans="1:19" s="593" customFormat="1" ht="13.5" customHeight="1" x14ac:dyDescent="0.2">
      <c r="A52" s="868"/>
      <c r="B52" s="868"/>
      <c r="C52" s="868"/>
      <c r="D52" s="868"/>
      <c r="E52" s="868"/>
      <c r="F52" s="868"/>
      <c r="G52" s="868"/>
      <c r="H52" s="868"/>
      <c r="I52" s="868"/>
      <c r="J52" s="868"/>
      <c r="K52" s="868"/>
      <c r="L52" s="868"/>
      <c r="M52" s="868"/>
      <c r="N52" s="868"/>
      <c r="O52" s="868"/>
      <c r="P52" s="868"/>
      <c r="Q52" s="868"/>
      <c r="R52" s="228"/>
      <c r="S52" s="133"/>
    </row>
    <row r="53" spans="1:19" s="593" customFormat="1" ht="13.5" customHeight="1" x14ac:dyDescent="0.2">
      <c r="A53" s="868"/>
      <c r="B53" s="868"/>
      <c r="C53" s="873"/>
      <c r="D53" s="874"/>
      <c r="E53" s="875"/>
      <c r="F53" s="875"/>
      <c r="G53" s="875"/>
      <c r="H53" s="875"/>
      <c r="I53" s="875"/>
      <c r="J53" s="875"/>
      <c r="K53" s="875"/>
      <c r="L53" s="875"/>
      <c r="M53" s="875"/>
      <c r="N53" s="875"/>
      <c r="O53" s="875"/>
      <c r="P53" s="875"/>
      <c r="Q53" s="875"/>
      <c r="R53" s="228"/>
      <c r="S53" s="133"/>
    </row>
    <row r="54" spans="1:19" s="593" customFormat="1" ht="13.5" customHeight="1" x14ac:dyDescent="0.2">
      <c r="A54" s="868"/>
      <c r="B54" s="868"/>
      <c r="C54" s="1515"/>
      <c r="D54" s="1515"/>
      <c r="E54" s="876"/>
      <c r="F54" s="876"/>
      <c r="G54" s="876"/>
      <c r="H54" s="876"/>
      <c r="I54" s="876"/>
      <c r="J54" s="876"/>
      <c r="K54" s="876"/>
      <c r="L54" s="876"/>
      <c r="M54" s="876"/>
      <c r="N54" s="876"/>
      <c r="O54" s="876"/>
      <c r="P54" s="876"/>
      <c r="Q54" s="876"/>
      <c r="R54" s="228"/>
      <c r="S54" s="133"/>
    </row>
    <row r="55" spans="1:19" s="593" customFormat="1" ht="13.5" customHeight="1" x14ac:dyDescent="0.2">
      <c r="A55" s="868"/>
      <c r="B55" s="868"/>
      <c r="C55" s="1516"/>
      <c r="D55" s="1516"/>
      <c r="E55" s="877"/>
      <c r="F55" s="877"/>
      <c r="G55" s="877"/>
      <c r="H55" s="877"/>
      <c r="I55" s="877"/>
      <c r="J55" s="877"/>
      <c r="K55" s="877"/>
      <c r="L55" s="877"/>
      <c r="M55" s="877"/>
      <c r="N55" s="877"/>
      <c r="O55" s="877"/>
      <c r="P55" s="877"/>
      <c r="Q55" s="877"/>
      <c r="R55" s="228"/>
      <c r="S55" s="133"/>
    </row>
    <row r="56" spans="1:19" s="593" customFormat="1" ht="13.5" customHeight="1" x14ac:dyDescent="0.2">
      <c r="A56" s="868"/>
      <c r="B56" s="868"/>
      <c r="C56" s="869"/>
      <c r="D56" s="878"/>
      <c r="E56" s="877"/>
      <c r="F56" s="877"/>
      <c r="G56" s="877"/>
      <c r="H56" s="877"/>
      <c r="I56" s="877"/>
      <c r="J56" s="877"/>
      <c r="K56" s="877"/>
      <c r="L56" s="877"/>
      <c r="M56" s="877"/>
      <c r="N56" s="877"/>
      <c r="O56" s="877"/>
      <c r="P56" s="877"/>
      <c r="Q56" s="877"/>
      <c r="R56" s="228"/>
      <c r="S56" s="133"/>
    </row>
    <row r="57" spans="1:19" s="593" customFormat="1" ht="13.5" customHeight="1" x14ac:dyDescent="0.2">
      <c r="A57" s="868"/>
      <c r="B57" s="868"/>
      <c r="C57" s="867"/>
      <c r="D57" s="716"/>
      <c r="E57" s="877"/>
      <c r="F57" s="877"/>
      <c r="G57" s="877"/>
      <c r="H57" s="877"/>
      <c r="I57" s="877"/>
      <c r="J57" s="877"/>
      <c r="K57" s="877"/>
      <c r="L57" s="877"/>
      <c r="M57" s="877"/>
      <c r="N57" s="877"/>
      <c r="O57" s="877"/>
      <c r="P57" s="877"/>
      <c r="Q57" s="877"/>
      <c r="R57" s="228"/>
      <c r="S57" s="133"/>
    </row>
    <row r="58" spans="1:19" s="920" customFormat="1" ht="13.5" customHeight="1" x14ac:dyDescent="0.2">
      <c r="A58" s="918"/>
      <c r="B58" s="918"/>
      <c r="C58" s="1514" t="s">
        <v>614</v>
      </c>
      <c r="D58" s="1514"/>
      <c r="E58" s="1514"/>
      <c r="F58" s="1514"/>
      <c r="G58" s="1514"/>
      <c r="H58" s="1514"/>
      <c r="I58" s="1514"/>
      <c r="J58" s="1514"/>
      <c r="K58" s="1514"/>
      <c r="L58" s="1514"/>
      <c r="M58" s="1514"/>
      <c r="N58" s="1514"/>
      <c r="O58" s="1514"/>
      <c r="P58" s="1514"/>
      <c r="Q58" s="1514"/>
      <c r="R58" s="919"/>
      <c r="S58" s="136"/>
    </row>
    <row r="59" spans="1:19" s="137" customFormat="1" ht="13.5" customHeight="1" x14ac:dyDescent="0.2">
      <c r="A59" s="918"/>
      <c r="B59" s="918"/>
      <c r="C59" s="1514"/>
      <c r="D59" s="1514"/>
      <c r="E59" s="1514"/>
      <c r="F59" s="1514"/>
      <c r="G59" s="1514"/>
      <c r="H59" s="1514"/>
      <c r="I59" s="1514"/>
      <c r="J59" s="1514"/>
      <c r="K59" s="1514"/>
      <c r="L59" s="1514"/>
      <c r="M59" s="1514"/>
      <c r="N59" s="1514"/>
      <c r="O59" s="1514"/>
      <c r="P59" s="1514"/>
      <c r="Q59" s="1514"/>
      <c r="R59" s="919"/>
      <c r="S59" s="136"/>
    </row>
    <row r="60" spans="1:19" s="408" customFormat="1" ht="13.5" customHeight="1" x14ac:dyDescent="0.2">
      <c r="A60" s="868"/>
      <c r="B60" s="868"/>
      <c r="C60" s="471" t="s">
        <v>422</v>
      </c>
      <c r="D60" s="429"/>
      <c r="E60" s="898"/>
      <c r="F60" s="898"/>
      <c r="G60" s="898"/>
      <c r="H60" s="898"/>
      <c r="I60" s="899" t="s">
        <v>134</v>
      </c>
      <c r="J60" s="900"/>
      <c r="K60" s="900"/>
      <c r="L60" s="900"/>
      <c r="M60" s="503"/>
      <c r="N60" s="571"/>
      <c r="O60" s="571"/>
      <c r="P60" s="571"/>
      <c r="Q60" s="571"/>
      <c r="R60" s="228"/>
    </row>
    <row r="61" spans="1:19" ht="13.5" customHeight="1" x14ac:dyDescent="0.2">
      <c r="A61" s="131"/>
      <c r="B61" s="133"/>
      <c r="C61" s="449"/>
      <c r="D61" s="133"/>
      <c r="E61" s="169"/>
      <c r="F61" s="1463">
        <v>43252</v>
      </c>
      <c r="G61" s="1463"/>
      <c r="H61" s="1463"/>
      <c r="I61" s="1463"/>
      <c r="J61" s="1463"/>
      <c r="K61" s="1463"/>
      <c r="L61" s="1463"/>
      <c r="M61" s="1463"/>
      <c r="N61" s="1463"/>
      <c r="O61" s="1463"/>
      <c r="P61" s="1463"/>
      <c r="Q61" s="1463"/>
      <c r="R61" s="398">
        <v>9</v>
      </c>
      <c r="S61" s="133"/>
    </row>
    <row r="62" spans="1:19" ht="15" customHeight="1" x14ac:dyDescent="0.2">
      <c r="B62" s="449"/>
    </row>
  </sheetData>
  <dataConsolidate/>
  <mergeCells count="16">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s>
  <conditionalFormatting sqref="E9:Q11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525" t="s">
        <v>315</v>
      </c>
      <c r="E1" s="1525"/>
      <c r="F1" s="1525"/>
      <c r="G1" s="1525"/>
      <c r="H1" s="1525"/>
      <c r="I1" s="1525"/>
      <c r="J1" s="1525"/>
      <c r="K1" s="1525"/>
      <c r="L1" s="1525"/>
      <c r="M1" s="1525"/>
      <c r="N1" s="1525"/>
      <c r="O1" s="1525"/>
      <c r="P1" s="1525"/>
      <c r="Q1" s="1525"/>
      <c r="R1" s="1525"/>
      <c r="S1" s="2"/>
    </row>
    <row r="2" spans="1:23" ht="6" customHeight="1" x14ac:dyDescent="0.2">
      <c r="A2" s="2"/>
      <c r="B2" s="1526"/>
      <c r="C2" s="1527"/>
      <c r="D2" s="1528"/>
      <c r="E2" s="4"/>
      <c r="F2" s="4"/>
      <c r="G2" s="4"/>
      <c r="H2" s="4"/>
      <c r="I2" s="4"/>
      <c r="J2" s="4"/>
      <c r="K2" s="4"/>
      <c r="L2" s="4"/>
      <c r="M2" s="4"/>
      <c r="N2" s="4"/>
      <c r="O2" s="4"/>
      <c r="P2" s="4"/>
      <c r="Q2" s="4"/>
      <c r="R2" s="4"/>
      <c r="S2" s="2"/>
    </row>
    <row r="3" spans="1:23" ht="13.5" customHeight="1" thickBot="1" x14ac:dyDescent="0.25">
      <c r="A3" s="2"/>
      <c r="B3" s="221"/>
      <c r="C3" s="4"/>
      <c r="D3" s="4"/>
      <c r="E3" s="709"/>
      <c r="F3" s="709"/>
      <c r="G3" s="709"/>
      <c r="H3" s="709"/>
      <c r="I3" s="535"/>
      <c r="J3" s="709"/>
      <c r="K3" s="709"/>
      <c r="L3" s="709"/>
      <c r="M3" s="709"/>
      <c r="N3" s="709"/>
      <c r="O3" s="709"/>
      <c r="P3" s="709"/>
      <c r="Q3" s="709" t="s">
        <v>73</v>
      </c>
      <c r="R3" s="4"/>
      <c r="S3" s="2"/>
    </row>
    <row r="4" spans="1:23"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23" ht="4.5" customHeight="1" x14ac:dyDescent="0.2">
      <c r="A5" s="2"/>
      <c r="B5" s="221"/>
      <c r="C5" s="1529" t="s">
        <v>78</v>
      </c>
      <c r="D5" s="1529"/>
      <c r="E5" s="1530"/>
      <c r="F5" s="1530"/>
      <c r="G5" s="1530"/>
      <c r="H5" s="1530"/>
      <c r="I5" s="1530"/>
      <c r="J5" s="1530"/>
      <c r="K5" s="1530"/>
      <c r="L5" s="1530"/>
      <c r="M5" s="1530"/>
      <c r="N5" s="1530"/>
      <c r="O5" s="1082"/>
      <c r="P5" s="1082"/>
      <c r="Q5" s="1082"/>
      <c r="R5" s="4"/>
      <c r="S5" s="2"/>
    </row>
    <row r="6" spans="1:23" ht="12" customHeight="1" x14ac:dyDescent="0.2">
      <c r="A6" s="2"/>
      <c r="B6" s="221"/>
      <c r="C6" s="1529"/>
      <c r="D6" s="1529"/>
      <c r="E6" s="1531">
        <v>2017</v>
      </c>
      <c r="F6" s="1531"/>
      <c r="G6" s="1531"/>
      <c r="H6" s="1531"/>
      <c r="I6" s="1531"/>
      <c r="J6" s="1531"/>
      <c r="K6" s="1531"/>
      <c r="L6" s="1531"/>
      <c r="M6" s="1544">
        <v>2018</v>
      </c>
      <c r="N6" s="1544"/>
      <c r="O6" s="1544"/>
      <c r="P6" s="1544"/>
      <c r="Q6" s="1544"/>
      <c r="R6" s="4"/>
      <c r="S6" s="2"/>
      <c r="W6" s="997"/>
    </row>
    <row r="7" spans="1:23" x14ac:dyDescent="0.2">
      <c r="A7" s="2"/>
      <c r="B7" s="221"/>
      <c r="C7" s="1193"/>
      <c r="D7" s="1193"/>
      <c r="E7" s="710" t="s">
        <v>101</v>
      </c>
      <c r="F7" s="710" t="s">
        <v>100</v>
      </c>
      <c r="G7" s="710" t="s">
        <v>99</v>
      </c>
      <c r="H7" s="710" t="s">
        <v>98</v>
      </c>
      <c r="I7" s="710" t="s">
        <v>97</v>
      </c>
      <c r="J7" s="710" t="s">
        <v>96</v>
      </c>
      <c r="K7" s="710" t="s">
        <v>95</v>
      </c>
      <c r="L7" s="710" t="s">
        <v>94</v>
      </c>
      <c r="M7" s="710" t="s">
        <v>93</v>
      </c>
      <c r="N7" s="710" t="s">
        <v>104</v>
      </c>
      <c r="O7" s="710" t="s">
        <v>103</v>
      </c>
      <c r="P7" s="710" t="s">
        <v>102</v>
      </c>
      <c r="Q7" s="1195" t="s">
        <v>101</v>
      </c>
      <c r="R7" s="1082"/>
      <c r="S7" s="2"/>
      <c r="W7" s="997"/>
    </row>
    <row r="8" spans="1:23" s="524" customFormat="1" ht="15" customHeight="1" x14ac:dyDescent="0.2">
      <c r="A8" s="91"/>
      <c r="B8" s="222"/>
      <c r="C8" s="1532" t="s">
        <v>68</v>
      </c>
      <c r="D8" s="1532"/>
      <c r="E8" s="538">
        <v>43573</v>
      </c>
      <c r="F8" s="538">
        <v>41206</v>
      </c>
      <c r="G8" s="538">
        <v>43355</v>
      </c>
      <c r="H8" s="538">
        <v>42596</v>
      </c>
      <c r="I8" s="538">
        <v>58887</v>
      </c>
      <c r="J8" s="538">
        <v>53715</v>
      </c>
      <c r="K8" s="538">
        <v>56884</v>
      </c>
      <c r="L8" s="538">
        <v>40939</v>
      </c>
      <c r="M8" s="538">
        <v>55455</v>
      </c>
      <c r="N8" s="538">
        <v>41216</v>
      </c>
      <c r="O8" s="538">
        <v>42650</v>
      </c>
      <c r="P8" s="538">
        <v>39933</v>
      </c>
      <c r="Q8" s="538">
        <v>38521</v>
      </c>
      <c r="R8" s="525"/>
      <c r="S8" s="91"/>
      <c r="W8" s="997"/>
    </row>
    <row r="9" spans="1:23" s="533" customFormat="1" ht="11.25" customHeight="1" x14ac:dyDescent="0.2">
      <c r="A9" s="539"/>
      <c r="B9" s="540"/>
      <c r="C9" s="541"/>
      <c r="D9" s="461" t="s">
        <v>187</v>
      </c>
      <c r="E9" s="157">
        <v>15393</v>
      </c>
      <c r="F9" s="157">
        <v>15221</v>
      </c>
      <c r="G9" s="157">
        <v>15887</v>
      </c>
      <c r="H9" s="157">
        <v>15815</v>
      </c>
      <c r="I9" s="157">
        <v>22234</v>
      </c>
      <c r="J9" s="157">
        <v>18538</v>
      </c>
      <c r="K9" s="157">
        <v>18226</v>
      </c>
      <c r="L9" s="157">
        <v>13927</v>
      </c>
      <c r="M9" s="157">
        <v>19377</v>
      </c>
      <c r="N9" s="157">
        <v>14786</v>
      </c>
      <c r="O9" s="157">
        <v>15319</v>
      </c>
      <c r="P9" s="157">
        <v>14553</v>
      </c>
      <c r="Q9" s="157">
        <v>14028</v>
      </c>
      <c r="R9" s="542"/>
      <c r="S9" s="539"/>
    </row>
    <row r="10" spans="1:23" s="533" customFormat="1" ht="11.25" customHeight="1" x14ac:dyDescent="0.2">
      <c r="A10" s="539"/>
      <c r="B10" s="540"/>
      <c r="C10" s="541"/>
      <c r="D10" s="461" t="s">
        <v>188</v>
      </c>
      <c r="E10" s="157">
        <v>8481</v>
      </c>
      <c r="F10" s="157">
        <v>8369</v>
      </c>
      <c r="G10" s="157">
        <v>9120</v>
      </c>
      <c r="H10" s="157">
        <v>8679</v>
      </c>
      <c r="I10" s="157">
        <v>12496</v>
      </c>
      <c r="J10" s="157">
        <v>10278</v>
      </c>
      <c r="K10" s="157">
        <v>10220</v>
      </c>
      <c r="L10" s="157">
        <v>8229</v>
      </c>
      <c r="M10" s="157">
        <v>11006</v>
      </c>
      <c r="N10" s="157">
        <v>7729</v>
      </c>
      <c r="O10" s="157">
        <v>8320</v>
      </c>
      <c r="P10" s="157">
        <v>8218</v>
      </c>
      <c r="Q10" s="157" t="s">
        <v>385</v>
      </c>
      <c r="R10" s="542"/>
      <c r="S10" s="539"/>
    </row>
    <row r="11" spans="1:23" s="533" customFormat="1" ht="11.25" customHeight="1" x14ac:dyDescent="0.2">
      <c r="A11" s="539"/>
      <c r="B11" s="540"/>
      <c r="C11" s="541"/>
      <c r="D11" s="461" t="s">
        <v>189</v>
      </c>
      <c r="E11" s="157">
        <v>12195</v>
      </c>
      <c r="F11" s="157">
        <v>10959</v>
      </c>
      <c r="G11" s="157">
        <v>11061</v>
      </c>
      <c r="H11" s="157">
        <v>11202</v>
      </c>
      <c r="I11" s="157">
        <v>14020</v>
      </c>
      <c r="J11" s="157">
        <v>13001</v>
      </c>
      <c r="K11" s="157">
        <v>12219</v>
      </c>
      <c r="L11" s="157">
        <v>9403</v>
      </c>
      <c r="M11" s="157">
        <v>14042</v>
      </c>
      <c r="N11" s="157">
        <v>11350</v>
      </c>
      <c r="O11" s="157">
        <v>11504</v>
      </c>
      <c r="P11" s="157">
        <v>10222</v>
      </c>
      <c r="Q11" s="157" t="s">
        <v>385</v>
      </c>
      <c r="R11" s="542"/>
      <c r="S11" s="539"/>
    </row>
    <row r="12" spans="1:23" s="533" customFormat="1" ht="11.25" customHeight="1" x14ac:dyDescent="0.2">
      <c r="A12" s="539"/>
      <c r="B12" s="540"/>
      <c r="C12" s="541"/>
      <c r="D12" s="461" t="s">
        <v>190</v>
      </c>
      <c r="E12" s="157">
        <v>3188</v>
      </c>
      <c r="F12" s="157">
        <v>3174</v>
      </c>
      <c r="G12" s="157">
        <v>3724</v>
      </c>
      <c r="H12" s="157">
        <v>3394</v>
      </c>
      <c r="I12" s="157">
        <v>4745</v>
      </c>
      <c r="J12" s="157">
        <v>5115</v>
      </c>
      <c r="K12" s="157">
        <v>3944</v>
      </c>
      <c r="L12" s="157">
        <v>3120</v>
      </c>
      <c r="M12" s="157">
        <v>4390</v>
      </c>
      <c r="N12" s="157">
        <v>3161</v>
      </c>
      <c r="O12" s="157">
        <v>3372</v>
      </c>
      <c r="P12" s="157">
        <v>3112</v>
      </c>
      <c r="Q12" s="157" t="s">
        <v>385</v>
      </c>
      <c r="R12" s="542"/>
      <c r="S12" s="539"/>
      <c r="U12" s="1085"/>
    </row>
    <row r="13" spans="1:23" s="533" customFormat="1" ht="11.25" customHeight="1" x14ac:dyDescent="0.2">
      <c r="A13" s="539"/>
      <c r="B13" s="540"/>
      <c r="C13" s="541"/>
      <c r="D13" s="461" t="s">
        <v>191</v>
      </c>
      <c r="E13" s="157">
        <v>1627</v>
      </c>
      <c r="F13" s="157">
        <v>1457</v>
      </c>
      <c r="G13" s="157">
        <v>1432</v>
      </c>
      <c r="H13" s="157">
        <v>1401</v>
      </c>
      <c r="I13" s="157">
        <v>2571</v>
      </c>
      <c r="J13" s="157">
        <v>3843</v>
      </c>
      <c r="K13" s="157">
        <v>9446</v>
      </c>
      <c r="L13" s="157">
        <v>4433</v>
      </c>
      <c r="M13" s="157">
        <v>3628</v>
      </c>
      <c r="N13" s="157">
        <v>2120</v>
      </c>
      <c r="O13" s="157">
        <v>1905</v>
      </c>
      <c r="P13" s="157">
        <v>1631</v>
      </c>
      <c r="Q13" s="157">
        <v>1400</v>
      </c>
      <c r="R13" s="542"/>
      <c r="S13" s="539"/>
    </row>
    <row r="14" spans="1:23" s="533" customFormat="1" ht="11.25" customHeight="1" x14ac:dyDescent="0.2">
      <c r="A14" s="539"/>
      <c r="B14" s="540"/>
      <c r="C14" s="541"/>
      <c r="D14" s="461" t="s">
        <v>130</v>
      </c>
      <c r="E14" s="157">
        <v>1611</v>
      </c>
      <c r="F14" s="157">
        <v>973</v>
      </c>
      <c r="G14" s="157">
        <v>912</v>
      </c>
      <c r="H14" s="157">
        <v>926</v>
      </c>
      <c r="I14" s="157">
        <v>1197</v>
      </c>
      <c r="J14" s="157">
        <v>1404</v>
      </c>
      <c r="K14" s="157">
        <v>1375</v>
      </c>
      <c r="L14" s="157">
        <v>925</v>
      </c>
      <c r="M14" s="157">
        <v>1382</v>
      </c>
      <c r="N14" s="157">
        <v>915</v>
      </c>
      <c r="O14" s="157">
        <v>997</v>
      </c>
      <c r="P14" s="157">
        <v>1076</v>
      </c>
      <c r="Q14" s="157">
        <v>886</v>
      </c>
      <c r="R14" s="542"/>
      <c r="S14" s="539"/>
    </row>
    <row r="15" spans="1:23" s="533" customFormat="1" ht="11.25" customHeight="1" x14ac:dyDescent="0.2">
      <c r="A15" s="539"/>
      <c r="B15" s="540"/>
      <c r="C15" s="541"/>
      <c r="D15" s="461" t="s">
        <v>131</v>
      </c>
      <c r="E15" s="157">
        <v>1078</v>
      </c>
      <c r="F15" s="157">
        <v>1053</v>
      </c>
      <c r="G15" s="157">
        <v>1219</v>
      </c>
      <c r="H15" s="157">
        <v>1179</v>
      </c>
      <c r="I15" s="157">
        <v>1624</v>
      </c>
      <c r="J15" s="157">
        <v>1536</v>
      </c>
      <c r="K15" s="157">
        <v>1454</v>
      </c>
      <c r="L15" s="157">
        <v>902</v>
      </c>
      <c r="M15" s="157">
        <v>1630</v>
      </c>
      <c r="N15" s="157">
        <v>1155</v>
      </c>
      <c r="O15" s="157">
        <v>1233</v>
      </c>
      <c r="P15" s="157">
        <v>1121</v>
      </c>
      <c r="Q15" s="157">
        <v>1125</v>
      </c>
      <c r="R15" s="542"/>
      <c r="S15" s="539"/>
    </row>
    <row r="16" spans="1:23" s="547" customFormat="1" ht="15" customHeight="1" x14ac:dyDescent="0.2">
      <c r="A16" s="543"/>
      <c r="B16" s="544"/>
      <c r="C16" s="1532" t="s">
        <v>285</v>
      </c>
      <c r="D16" s="1532"/>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579</v>
      </c>
      <c r="E17" s="157">
        <v>5467</v>
      </c>
      <c r="F17" s="157">
        <v>4669</v>
      </c>
      <c r="G17" s="157">
        <v>4601</v>
      </c>
      <c r="H17" s="157">
        <v>4719</v>
      </c>
      <c r="I17" s="157">
        <v>6155</v>
      </c>
      <c r="J17" s="157">
        <v>6703</v>
      </c>
      <c r="K17" s="157">
        <v>6297</v>
      </c>
      <c r="L17" s="157">
        <v>3987</v>
      </c>
      <c r="M17" s="157">
        <v>6534</v>
      </c>
      <c r="N17" s="157">
        <v>5140</v>
      </c>
      <c r="O17" s="157">
        <v>5203</v>
      </c>
      <c r="P17" s="157">
        <v>4794</v>
      </c>
      <c r="Q17" s="157" t="s">
        <v>385</v>
      </c>
      <c r="R17" s="542"/>
      <c r="S17" s="539"/>
    </row>
    <row r="18" spans="1:19" s="533" customFormat="1" ht="12" customHeight="1" x14ac:dyDescent="0.2">
      <c r="A18" s="539"/>
      <c r="B18" s="540"/>
      <c r="C18" s="541"/>
      <c r="D18" s="93" t="s">
        <v>580</v>
      </c>
      <c r="E18" s="157">
        <v>3786</v>
      </c>
      <c r="F18" s="157">
        <v>3283</v>
      </c>
      <c r="G18" s="157">
        <v>3386</v>
      </c>
      <c r="H18" s="157">
        <v>3693</v>
      </c>
      <c r="I18" s="157">
        <v>3836</v>
      </c>
      <c r="J18" s="157">
        <v>4207</v>
      </c>
      <c r="K18" s="157">
        <v>3856</v>
      </c>
      <c r="L18" s="157">
        <v>3484</v>
      </c>
      <c r="M18" s="157">
        <v>4561</v>
      </c>
      <c r="N18" s="157">
        <v>3527</v>
      </c>
      <c r="O18" s="157">
        <v>3620</v>
      </c>
      <c r="P18" s="157">
        <v>3399</v>
      </c>
      <c r="Q18" s="157" t="s">
        <v>385</v>
      </c>
      <c r="R18" s="542"/>
      <c r="S18" s="539"/>
    </row>
    <row r="19" spans="1:19" s="533" customFormat="1" ht="12" customHeight="1" x14ac:dyDescent="0.2">
      <c r="A19" s="539"/>
      <c r="B19" s="540"/>
      <c r="C19" s="541"/>
      <c r="D19" s="93" t="s">
        <v>581</v>
      </c>
      <c r="E19" s="157">
        <v>3221</v>
      </c>
      <c r="F19" s="157">
        <v>2655</v>
      </c>
      <c r="G19" s="157">
        <v>2442</v>
      </c>
      <c r="H19" s="157">
        <v>2410</v>
      </c>
      <c r="I19" s="157">
        <v>3122</v>
      </c>
      <c r="J19" s="157">
        <v>3828</v>
      </c>
      <c r="K19" s="157">
        <v>5007</v>
      </c>
      <c r="L19" s="157">
        <v>2903</v>
      </c>
      <c r="M19" s="157">
        <v>4008</v>
      </c>
      <c r="N19" s="157">
        <v>2920</v>
      </c>
      <c r="O19" s="157">
        <v>2919</v>
      </c>
      <c r="P19" s="157">
        <v>2916</v>
      </c>
      <c r="Q19" s="157" t="s">
        <v>385</v>
      </c>
      <c r="R19" s="542"/>
      <c r="S19" s="539"/>
    </row>
    <row r="20" spans="1:19" s="533" customFormat="1" ht="12" customHeight="1" x14ac:dyDescent="0.2">
      <c r="A20" s="539"/>
      <c r="B20" s="540"/>
      <c r="C20" s="541"/>
      <c r="D20" s="93" t="s">
        <v>582</v>
      </c>
      <c r="E20" s="157">
        <v>2413</v>
      </c>
      <c r="F20" s="157">
        <v>2658</v>
      </c>
      <c r="G20" s="157">
        <v>2321</v>
      </c>
      <c r="H20" s="157">
        <v>2116</v>
      </c>
      <c r="I20" s="157">
        <v>2711</v>
      </c>
      <c r="J20" s="157">
        <v>3514</v>
      </c>
      <c r="K20" s="157">
        <v>5514</v>
      </c>
      <c r="L20" s="157">
        <v>2980</v>
      </c>
      <c r="M20" s="157">
        <v>3558</v>
      </c>
      <c r="N20" s="157">
        <v>2560</v>
      </c>
      <c r="O20" s="157">
        <v>2421</v>
      </c>
      <c r="P20" s="157">
        <v>2262</v>
      </c>
      <c r="Q20" s="157" t="s">
        <v>385</v>
      </c>
      <c r="R20" s="542"/>
      <c r="S20" s="539"/>
    </row>
    <row r="21" spans="1:19" s="533" customFormat="1" ht="11.25" customHeight="1" x14ac:dyDescent="0.2">
      <c r="A21" s="539"/>
      <c r="B21" s="540"/>
      <c r="C21" s="541"/>
      <c r="D21" s="93" t="s">
        <v>583</v>
      </c>
      <c r="E21" s="157">
        <v>2349</v>
      </c>
      <c r="F21" s="157">
        <v>2122</v>
      </c>
      <c r="G21" s="157">
        <v>2246</v>
      </c>
      <c r="H21" s="157">
        <v>2093</v>
      </c>
      <c r="I21" s="157">
        <v>2647</v>
      </c>
      <c r="J21" s="157">
        <v>2692</v>
      </c>
      <c r="K21" s="157">
        <v>2595</v>
      </c>
      <c r="L21" s="157">
        <v>1832</v>
      </c>
      <c r="M21" s="157">
        <v>3002</v>
      </c>
      <c r="N21" s="157">
        <v>2169</v>
      </c>
      <c r="O21" s="157">
        <v>2288</v>
      </c>
      <c r="P21" s="157">
        <v>2128</v>
      </c>
      <c r="Q21" s="157" t="s">
        <v>385</v>
      </c>
      <c r="R21" s="542"/>
      <c r="S21" s="539"/>
    </row>
    <row r="22" spans="1:19" s="533" customFormat="1" ht="15" customHeight="1" x14ac:dyDescent="0.2">
      <c r="A22" s="539"/>
      <c r="B22" s="540"/>
      <c r="C22" s="1532" t="s">
        <v>214</v>
      </c>
      <c r="D22" s="1532"/>
      <c r="E22" s="538">
        <v>5071</v>
      </c>
      <c r="F22" s="538">
        <v>4873</v>
      </c>
      <c r="G22" s="538">
        <v>6480</v>
      </c>
      <c r="H22" s="538">
        <v>6670</v>
      </c>
      <c r="I22" s="538">
        <v>8384</v>
      </c>
      <c r="J22" s="538">
        <v>7708</v>
      </c>
      <c r="K22" s="538">
        <v>6857</v>
      </c>
      <c r="L22" s="538">
        <v>3946</v>
      </c>
      <c r="M22" s="538">
        <v>6233</v>
      </c>
      <c r="N22" s="538">
        <v>5015</v>
      </c>
      <c r="O22" s="538">
        <v>4901</v>
      </c>
      <c r="P22" s="538">
        <v>4624</v>
      </c>
      <c r="Q22" s="538" t="s">
        <v>385</v>
      </c>
      <c r="R22" s="542"/>
      <c r="S22" s="539"/>
    </row>
    <row r="23" spans="1:19" s="547" customFormat="1" ht="12" customHeight="1" x14ac:dyDescent="0.2">
      <c r="A23" s="543"/>
      <c r="B23" s="544"/>
      <c r="C23" s="1532" t="s">
        <v>286</v>
      </c>
      <c r="D23" s="1532"/>
      <c r="E23" s="538">
        <v>38502</v>
      </c>
      <c r="F23" s="538">
        <v>36333</v>
      </c>
      <c r="G23" s="538">
        <v>36875</v>
      </c>
      <c r="H23" s="538">
        <v>35926</v>
      </c>
      <c r="I23" s="538">
        <v>50503</v>
      </c>
      <c r="J23" s="538">
        <v>46007</v>
      </c>
      <c r="K23" s="538">
        <v>50027</v>
      </c>
      <c r="L23" s="538">
        <v>36993</v>
      </c>
      <c r="M23" s="538">
        <v>49222</v>
      </c>
      <c r="N23" s="538">
        <v>36201</v>
      </c>
      <c r="O23" s="538">
        <v>37749</v>
      </c>
      <c r="P23" s="538">
        <v>35309</v>
      </c>
      <c r="Q23" s="538" t="s">
        <v>385</v>
      </c>
      <c r="R23" s="548"/>
      <c r="S23" s="543"/>
    </row>
    <row r="24" spans="1:19" s="533" customFormat="1" ht="12.75" customHeight="1" x14ac:dyDescent="0.2">
      <c r="A24" s="539"/>
      <c r="B24" s="549"/>
      <c r="C24" s="541"/>
      <c r="D24" s="467" t="s">
        <v>335</v>
      </c>
      <c r="E24" s="157">
        <v>1520</v>
      </c>
      <c r="F24" s="157">
        <v>1618</v>
      </c>
      <c r="G24" s="157">
        <v>2049</v>
      </c>
      <c r="H24" s="157">
        <v>1457</v>
      </c>
      <c r="I24" s="157">
        <v>2086</v>
      </c>
      <c r="J24" s="157">
        <v>2918</v>
      </c>
      <c r="K24" s="157">
        <v>3083</v>
      </c>
      <c r="L24" s="157">
        <v>1743</v>
      </c>
      <c r="M24" s="157">
        <v>2183</v>
      </c>
      <c r="N24" s="157">
        <v>1542</v>
      </c>
      <c r="O24" s="157">
        <v>2182</v>
      </c>
      <c r="P24" s="157">
        <v>1629</v>
      </c>
      <c r="Q24" s="157" t="s">
        <v>385</v>
      </c>
      <c r="R24" s="542"/>
      <c r="S24" s="539"/>
    </row>
    <row r="25" spans="1:19" s="533" customFormat="1" ht="11.25" customHeight="1" x14ac:dyDescent="0.2">
      <c r="A25" s="539"/>
      <c r="B25" s="549"/>
      <c r="C25" s="541"/>
      <c r="D25" s="467" t="s">
        <v>215</v>
      </c>
      <c r="E25" s="157">
        <v>7998</v>
      </c>
      <c r="F25" s="157">
        <v>7078</v>
      </c>
      <c r="G25" s="157">
        <v>7152</v>
      </c>
      <c r="H25" s="157">
        <v>7236</v>
      </c>
      <c r="I25" s="157">
        <v>8012</v>
      </c>
      <c r="J25" s="157">
        <v>8726</v>
      </c>
      <c r="K25" s="157">
        <v>8411</v>
      </c>
      <c r="L25" s="157">
        <v>7658</v>
      </c>
      <c r="M25" s="157">
        <v>10405</v>
      </c>
      <c r="N25" s="157">
        <v>7914</v>
      </c>
      <c r="O25" s="157">
        <v>8008</v>
      </c>
      <c r="P25" s="157">
        <v>7287</v>
      </c>
      <c r="Q25" s="157" t="s">
        <v>385</v>
      </c>
      <c r="R25" s="542"/>
      <c r="S25" s="539"/>
    </row>
    <row r="26" spans="1:19" s="533" customFormat="1" ht="11.25" customHeight="1" x14ac:dyDescent="0.2">
      <c r="A26" s="539"/>
      <c r="B26" s="549"/>
      <c r="C26" s="541"/>
      <c r="D26" s="467" t="s">
        <v>163</v>
      </c>
      <c r="E26" s="157">
        <v>28822</v>
      </c>
      <c r="F26" s="157">
        <v>27493</v>
      </c>
      <c r="G26" s="157">
        <v>27534</v>
      </c>
      <c r="H26" s="157">
        <v>27105</v>
      </c>
      <c r="I26" s="157">
        <v>40227</v>
      </c>
      <c r="J26" s="157">
        <v>34179</v>
      </c>
      <c r="K26" s="157">
        <v>38316</v>
      </c>
      <c r="L26" s="157">
        <v>27456</v>
      </c>
      <c r="M26" s="157">
        <v>36415</v>
      </c>
      <c r="N26" s="157">
        <v>26555</v>
      </c>
      <c r="O26" s="157">
        <v>27372</v>
      </c>
      <c r="P26" s="157">
        <v>26248</v>
      </c>
      <c r="Q26" s="157" t="s">
        <v>385</v>
      </c>
      <c r="R26" s="542"/>
      <c r="S26" s="539"/>
    </row>
    <row r="27" spans="1:19" s="533" customFormat="1" ht="11.25" customHeight="1" x14ac:dyDescent="0.2">
      <c r="A27" s="539"/>
      <c r="B27" s="549"/>
      <c r="C27" s="541"/>
      <c r="D27" s="467" t="s">
        <v>216</v>
      </c>
      <c r="E27" s="157">
        <v>162</v>
      </c>
      <c r="F27" s="157">
        <v>144</v>
      </c>
      <c r="G27" s="157">
        <v>140</v>
      </c>
      <c r="H27" s="157">
        <v>128</v>
      </c>
      <c r="I27" s="157">
        <v>178</v>
      </c>
      <c r="J27" s="157">
        <v>184</v>
      </c>
      <c r="K27" s="157">
        <v>217</v>
      </c>
      <c r="L27" s="157">
        <v>136</v>
      </c>
      <c r="M27" s="157">
        <v>219</v>
      </c>
      <c r="N27" s="157">
        <v>190</v>
      </c>
      <c r="O27" s="157">
        <v>187</v>
      </c>
      <c r="P27" s="157">
        <v>145</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082"/>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82"/>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82"/>
      <c r="S30" s="2"/>
    </row>
    <row r="31" spans="1:19" ht="15" customHeight="1" x14ac:dyDescent="0.2">
      <c r="A31" s="2"/>
      <c r="B31" s="221"/>
      <c r="C31" s="1532" t="s">
        <v>68</v>
      </c>
      <c r="D31" s="1532"/>
      <c r="E31" s="538">
        <v>17074</v>
      </c>
      <c r="F31" s="538">
        <v>13680</v>
      </c>
      <c r="G31" s="538">
        <v>11482</v>
      </c>
      <c r="H31" s="538">
        <v>10444</v>
      </c>
      <c r="I31" s="538">
        <v>11987</v>
      </c>
      <c r="J31" s="538">
        <v>15068</v>
      </c>
      <c r="K31" s="538">
        <v>10233</v>
      </c>
      <c r="L31" s="538">
        <v>6984</v>
      </c>
      <c r="M31" s="538">
        <v>13298</v>
      </c>
      <c r="N31" s="538">
        <v>10877</v>
      </c>
      <c r="O31" s="538">
        <v>15030</v>
      </c>
      <c r="P31" s="538">
        <v>10983</v>
      </c>
      <c r="Q31" s="538">
        <v>12857</v>
      </c>
      <c r="R31" s="1082"/>
      <c r="S31" s="2"/>
    </row>
    <row r="32" spans="1:19" ht="12" customHeight="1" x14ac:dyDescent="0.2">
      <c r="A32" s="2"/>
      <c r="B32" s="221"/>
      <c r="C32" s="472"/>
      <c r="D32" s="461" t="s">
        <v>187</v>
      </c>
      <c r="E32" s="157">
        <v>5286</v>
      </c>
      <c r="F32" s="157">
        <v>3990</v>
      </c>
      <c r="G32" s="157">
        <v>3167</v>
      </c>
      <c r="H32" s="157">
        <v>2369</v>
      </c>
      <c r="I32" s="157">
        <v>3456</v>
      </c>
      <c r="J32" s="157">
        <v>4311</v>
      </c>
      <c r="K32" s="157">
        <v>2868</v>
      </c>
      <c r="L32" s="157">
        <v>1757</v>
      </c>
      <c r="M32" s="157">
        <v>3621</v>
      </c>
      <c r="N32" s="157">
        <v>2822</v>
      </c>
      <c r="O32" s="157">
        <v>4105</v>
      </c>
      <c r="P32" s="157">
        <v>2717</v>
      </c>
      <c r="Q32" s="157">
        <v>3370</v>
      </c>
      <c r="R32" s="1082"/>
      <c r="S32" s="2"/>
    </row>
    <row r="33" spans="1:19" ht="12" customHeight="1" x14ac:dyDescent="0.2">
      <c r="A33" s="2"/>
      <c r="B33" s="221"/>
      <c r="C33" s="472"/>
      <c r="D33" s="461" t="s">
        <v>188</v>
      </c>
      <c r="E33" s="157">
        <v>5156</v>
      </c>
      <c r="F33" s="157">
        <v>4355</v>
      </c>
      <c r="G33" s="157">
        <v>3644</v>
      </c>
      <c r="H33" s="157">
        <v>4187</v>
      </c>
      <c r="I33" s="157">
        <v>4370</v>
      </c>
      <c r="J33" s="157">
        <v>4114</v>
      </c>
      <c r="K33" s="157">
        <v>2860</v>
      </c>
      <c r="L33" s="157">
        <v>2118</v>
      </c>
      <c r="M33" s="157">
        <v>4618</v>
      </c>
      <c r="N33" s="157">
        <v>3511</v>
      </c>
      <c r="O33" s="157">
        <v>4603</v>
      </c>
      <c r="P33" s="157">
        <v>3650</v>
      </c>
      <c r="Q33" s="157" t="s">
        <v>385</v>
      </c>
      <c r="R33" s="1082"/>
      <c r="S33" s="2"/>
    </row>
    <row r="34" spans="1:19" ht="12" customHeight="1" x14ac:dyDescent="0.2">
      <c r="A34" s="2"/>
      <c r="B34" s="221"/>
      <c r="C34" s="472"/>
      <c r="D34" s="461" t="s">
        <v>59</v>
      </c>
      <c r="E34" s="157">
        <v>2473</v>
      </c>
      <c r="F34" s="157">
        <v>2019</v>
      </c>
      <c r="G34" s="157">
        <v>1928</v>
      </c>
      <c r="H34" s="157">
        <v>1446</v>
      </c>
      <c r="I34" s="157">
        <v>1858</v>
      </c>
      <c r="J34" s="157">
        <v>2736</v>
      </c>
      <c r="K34" s="157">
        <v>1876</v>
      </c>
      <c r="L34" s="157">
        <v>1241</v>
      </c>
      <c r="M34" s="157">
        <v>2044</v>
      </c>
      <c r="N34" s="157">
        <v>1510</v>
      </c>
      <c r="O34" s="157">
        <v>2366</v>
      </c>
      <c r="P34" s="157">
        <v>1532</v>
      </c>
      <c r="Q34" s="157" t="s">
        <v>385</v>
      </c>
      <c r="R34" s="1082"/>
      <c r="S34" s="2"/>
    </row>
    <row r="35" spans="1:19" ht="12" customHeight="1" x14ac:dyDescent="0.2">
      <c r="A35" s="2"/>
      <c r="B35" s="221"/>
      <c r="C35" s="472"/>
      <c r="D35" s="461" t="s">
        <v>190</v>
      </c>
      <c r="E35" s="157">
        <v>2088</v>
      </c>
      <c r="F35" s="157">
        <v>1806</v>
      </c>
      <c r="G35" s="157">
        <v>1679</v>
      </c>
      <c r="H35" s="157">
        <v>1489</v>
      </c>
      <c r="I35" s="157">
        <v>1296</v>
      </c>
      <c r="J35" s="157">
        <v>1962</v>
      </c>
      <c r="K35" s="157">
        <v>1741</v>
      </c>
      <c r="L35" s="157">
        <v>1214</v>
      </c>
      <c r="M35" s="157">
        <v>1715</v>
      </c>
      <c r="N35" s="157">
        <v>1076</v>
      </c>
      <c r="O35" s="157">
        <v>1446</v>
      </c>
      <c r="P35" s="157">
        <v>1241</v>
      </c>
      <c r="Q35" s="157" t="s">
        <v>385</v>
      </c>
      <c r="R35" s="1082"/>
      <c r="S35" s="2"/>
    </row>
    <row r="36" spans="1:19" ht="12" customHeight="1" x14ac:dyDescent="0.2">
      <c r="A36" s="2"/>
      <c r="B36" s="221"/>
      <c r="C36" s="472"/>
      <c r="D36" s="461" t="s">
        <v>191</v>
      </c>
      <c r="E36" s="157">
        <v>1457</v>
      </c>
      <c r="F36" s="157">
        <v>854</v>
      </c>
      <c r="G36" s="157">
        <v>616</v>
      </c>
      <c r="H36" s="157">
        <v>508</v>
      </c>
      <c r="I36" s="157">
        <v>576</v>
      </c>
      <c r="J36" s="157">
        <v>1406</v>
      </c>
      <c r="K36" s="157">
        <v>493</v>
      </c>
      <c r="L36" s="157">
        <v>389</v>
      </c>
      <c r="M36" s="157">
        <v>806</v>
      </c>
      <c r="N36" s="157">
        <v>1587</v>
      </c>
      <c r="O36" s="157">
        <v>2009</v>
      </c>
      <c r="P36" s="157">
        <v>1319</v>
      </c>
      <c r="Q36" s="157">
        <v>1151</v>
      </c>
      <c r="R36" s="1082"/>
      <c r="S36" s="2"/>
    </row>
    <row r="37" spans="1:19" ht="12" customHeight="1" x14ac:dyDescent="0.2">
      <c r="A37" s="2"/>
      <c r="B37" s="221"/>
      <c r="C37" s="472"/>
      <c r="D37" s="461" t="s">
        <v>130</v>
      </c>
      <c r="E37" s="157">
        <v>344</v>
      </c>
      <c r="F37" s="157">
        <v>298</v>
      </c>
      <c r="G37" s="157">
        <v>213</v>
      </c>
      <c r="H37" s="157">
        <v>204</v>
      </c>
      <c r="I37" s="157">
        <v>190</v>
      </c>
      <c r="J37" s="157">
        <v>209</v>
      </c>
      <c r="K37" s="157">
        <v>160</v>
      </c>
      <c r="L37" s="157">
        <v>95</v>
      </c>
      <c r="M37" s="157">
        <v>200</v>
      </c>
      <c r="N37" s="157">
        <v>148</v>
      </c>
      <c r="O37" s="157">
        <v>236</v>
      </c>
      <c r="P37" s="157">
        <v>259</v>
      </c>
      <c r="Q37" s="157">
        <v>246</v>
      </c>
      <c r="R37" s="1082"/>
      <c r="S37" s="2"/>
    </row>
    <row r="38" spans="1:19" ht="12" customHeight="1" x14ac:dyDescent="0.2">
      <c r="A38" s="2"/>
      <c r="B38" s="221"/>
      <c r="C38" s="472"/>
      <c r="D38" s="461" t="s">
        <v>131</v>
      </c>
      <c r="E38" s="157">
        <v>270</v>
      </c>
      <c r="F38" s="157">
        <v>358</v>
      </c>
      <c r="G38" s="157">
        <v>235</v>
      </c>
      <c r="H38" s="157">
        <v>241</v>
      </c>
      <c r="I38" s="157">
        <v>241</v>
      </c>
      <c r="J38" s="157">
        <v>330</v>
      </c>
      <c r="K38" s="157">
        <v>235</v>
      </c>
      <c r="L38" s="157">
        <v>170</v>
      </c>
      <c r="M38" s="157">
        <v>294</v>
      </c>
      <c r="N38" s="157">
        <v>223</v>
      </c>
      <c r="O38" s="157">
        <v>265</v>
      </c>
      <c r="P38" s="157">
        <v>265</v>
      </c>
      <c r="Q38" s="157">
        <v>310</v>
      </c>
      <c r="R38" s="1082"/>
      <c r="S38" s="2"/>
    </row>
    <row r="39" spans="1:19" ht="15" customHeight="1" x14ac:dyDescent="0.2">
      <c r="A39" s="2"/>
      <c r="B39" s="221"/>
      <c r="C39" s="472"/>
      <c r="D39" s="467" t="s">
        <v>335</v>
      </c>
      <c r="E39" s="157">
        <v>1296</v>
      </c>
      <c r="F39" s="157">
        <v>554</v>
      </c>
      <c r="G39" s="157">
        <v>435</v>
      </c>
      <c r="H39" s="157">
        <v>557</v>
      </c>
      <c r="I39" s="157">
        <v>395</v>
      </c>
      <c r="J39" s="157">
        <v>1108</v>
      </c>
      <c r="K39" s="157">
        <v>1212</v>
      </c>
      <c r="L39" s="157">
        <v>1023</v>
      </c>
      <c r="M39" s="157">
        <v>1086</v>
      </c>
      <c r="N39" s="157">
        <v>519</v>
      </c>
      <c r="O39" s="157">
        <v>658</v>
      </c>
      <c r="P39" s="157">
        <v>843</v>
      </c>
      <c r="Q39" s="157" t="s">
        <v>385</v>
      </c>
      <c r="R39" s="1082"/>
      <c r="S39" s="2"/>
    </row>
    <row r="40" spans="1:19" ht="12" customHeight="1" x14ac:dyDescent="0.2">
      <c r="A40" s="2"/>
      <c r="B40" s="221"/>
      <c r="C40" s="472"/>
      <c r="D40" s="467" t="s">
        <v>215</v>
      </c>
      <c r="E40" s="157">
        <v>4385</v>
      </c>
      <c r="F40" s="157">
        <v>3927</v>
      </c>
      <c r="G40" s="157">
        <v>3496</v>
      </c>
      <c r="H40" s="157">
        <v>2443</v>
      </c>
      <c r="I40" s="157">
        <v>3629</v>
      </c>
      <c r="J40" s="157">
        <v>4226</v>
      </c>
      <c r="K40" s="157">
        <v>2824</v>
      </c>
      <c r="L40" s="157">
        <v>1588</v>
      </c>
      <c r="M40" s="157">
        <v>3694</v>
      </c>
      <c r="N40" s="157">
        <v>2946</v>
      </c>
      <c r="O40" s="157">
        <v>4005</v>
      </c>
      <c r="P40" s="157">
        <v>2729</v>
      </c>
      <c r="Q40" s="157" t="s">
        <v>385</v>
      </c>
      <c r="R40" s="1082"/>
      <c r="S40" s="2"/>
    </row>
    <row r="41" spans="1:19" ht="12" customHeight="1" x14ac:dyDescent="0.2">
      <c r="A41" s="2"/>
      <c r="B41" s="221"/>
      <c r="C41" s="472"/>
      <c r="D41" s="467" t="s">
        <v>163</v>
      </c>
      <c r="E41" s="157">
        <v>11391</v>
      </c>
      <c r="F41" s="157">
        <v>9198</v>
      </c>
      <c r="G41" s="157">
        <v>7549</v>
      </c>
      <c r="H41" s="157">
        <v>7442</v>
      </c>
      <c r="I41" s="157">
        <v>7963</v>
      </c>
      <c r="J41" s="157">
        <v>9733</v>
      </c>
      <c r="K41" s="157">
        <v>6197</v>
      </c>
      <c r="L41" s="157">
        <v>4373</v>
      </c>
      <c r="M41" s="157">
        <v>8518</v>
      </c>
      <c r="N41" s="157">
        <v>7412</v>
      </c>
      <c r="O41" s="157">
        <v>10366</v>
      </c>
      <c r="P41" s="157">
        <v>7411</v>
      </c>
      <c r="Q41" s="157" t="s">
        <v>385</v>
      </c>
      <c r="R41" s="1082"/>
      <c r="S41" s="2"/>
    </row>
    <row r="42" spans="1:19" ht="11.25" customHeight="1" x14ac:dyDescent="0.2">
      <c r="A42" s="2"/>
      <c r="B42" s="221"/>
      <c r="C42" s="472"/>
      <c r="D42" s="467" t="s">
        <v>216</v>
      </c>
      <c r="E42" s="765">
        <v>2</v>
      </c>
      <c r="F42" s="765">
        <v>1</v>
      </c>
      <c r="G42" s="765">
        <v>2</v>
      </c>
      <c r="H42" s="765">
        <v>2</v>
      </c>
      <c r="I42" s="765">
        <v>0</v>
      </c>
      <c r="J42" s="765">
        <v>1</v>
      </c>
      <c r="K42" s="765">
        <v>0</v>
      </c>
      <c r="L42" s="765">
        <v>0</v>
      </c>
      <c r="M42" s="765">
        <v>0</v>
      </c>
      <c r="N42" s="765">
        <v>0</v>
      </c>
      <c r="O42" s="765">
        <v>1</v>
      </c>
      <c r="P42" s="765">
        <v>0</v>
      </c>
      <c r="Q42" s="765" t="s">
        <v>385</v>
      </c>
      <c r="R42" s="1082"/>
      <c r="S42" s="2"/>
    </row>
    <row r="43" spans="1:19" ht="15" customHeight="1" x14ac:dyDescent="0.2">
      <c r="A43" s="2"/>
      <c r="B43" s="221"/>
      <c r="C43" s="1190" t="s">
        <v>287</v>
      </c>
      <c r="D43" s="1190"/>
      <c r="E43" s="148"/>
      <c r="F43" s="157"/>
      <c r="G43" s="157"/>
      <c r="H43" s="157"/>
      <c r="I43" s="157"/>
      <c r="J43" s="157"/>
      <c r="K43" s="157"/>
      <c r="L43" s="157"/>
      <c r="M43" s="157"/>
      <c r="N43" s="157"/>
      <c r="O43" s="157"/>
      <c r="P43" s="157"/>
      <c r="Q43" s="157"/>
      <c r="R43" s="1082"/>
      <c r="S43" s="2"/>
    </row>
    <row r="44" spans="1:19" ht="12" customHeight="1" x14ac:dyDescent="0.2">
      <c r="A44" s="2"/>
      <c r="B44" s="221"/>
      <c r="C44" s="472"/>
      <c r="D44" s="717" t="s">
        <v>580</v>
      </c>
      <c r="E44" s="157">
        <v>2175</v>
      </c>
      <c r="F44" s="157">
        <v>1930</v>
      </c>
      <c r="G44" s="157">
        <v>1816</v>
      </c>
      <c r="H44" s="157">
        <v>2436</v>
      </c>
      <c r="I44" s="157">
        <v>1729</v>
      </c>
      <c r="J44" s="157">
        <v>1770</v>
      </c>
      <c r="K44" s="157">
        <v>1340</v>
      </c>
      <c r="L44" s="157">
        <v>824</v>
      </c>
      <c r="M44" s="157">
        <v>2239</v>
      </c>
      <c r="N44" s="157">
        <v>1511</v>
      </c>
      <c r="O44" s="157">
        <v>1717</v>
      </c>
      <c r="P44" s="157">
        <v>1504</v>
      </c>
      <c r="Q44" s="157" t="s">
        <v>385</v>
      </c>
      <c r="R44" s="1082"/>
      <c r="S44" s="2"/>
    </row>
    <row r="45" spans="1:19" ht="12" customHeight="1" x14ac:dyDescent="0.2">
      <c r="A45" s="2"/>
      <c r="B45" s="221"/>
      <c r="C45" s="472"/>
      <c r="D45" s="717" t="s">
        <v>582</v>
      </c>
      <c r="E45" s="157">
        <v>1735</v>
      </c>
      <c r="F45" s="157">
        <v>1299</v>
      </c>
      <c r="G45" s="157">
        <v>809</v>
      </c>
      <c r="H45" s="157">
        <v>678</v>
      </c>
      <c r="I45" s="157">
        <v>956</v>
      </c>
      <c r="J45" s="157">
        <v>1062</v>
      </c>
      <c r="K45" s="157">
        <v>614</v>
      </c>
      <c r="L45" s="157">
        <v>415</v>
      </c>
      <c r="M45" s="157">
        <v>819</v>
      </c>
      <c r="N45" s="157">
        <v>1126</v>
      </c>
      <c r="O45" s="157">
        <v>1525</v>
      </c>
      <c r="P45" s="157">
        <v>1077</v>
      </c>
      <c r="Q45" s="157" t="s">
        <v>385</v>
      </c>
      <c r="R45" s="1082"/>
      <c r="S45" s="2"/>
    </row>
    <row r="46" spans="1:19" ht="12" customHeight="1" x14ac:dyDescent="0.2">
      <c r="A46" s="2"/>
      <c r="B46" s="221"/>
      <c r="C46" s="472"/>
      <c r="D46" s="717" t="s">
        <v>581</v>
      </c>
      <c r="E46" s="157">
        <v>835</v>
      </c>
      <c r="F46" s="157">
        <v>617</v>
      </c>
      <c r="G46" s="157">
        <v>529</v>
      </c>
      <c r="H46" s="157">
        <v>433</v>
      </c>
      <c r="I46" s="157">
        <v>385</v>
      </c>
      <c r="J46" s="157">
        <v>414</v>
      </c>
      <c r="K46" s="157">
        <v>293</v>
      </c>
      <c r="L46" s="157">
        <v>209</v>
      </c>
      <c r="M46" s="157">
        <v>456</v>
      </c>
      <c r="N46" s="157">
        <v>706</v>
      </c>
      <c r="O46" s="157">
        <v>977</v>
      </c>
      <c r="P46" s="157">
        <v>784</v>
      </c>
      <c r="Q46" s="157" t="s">
        <v>385</v>
      </c>
      <c r="R46" s="1082"/>
      <c r="S46" s="2"/>
    </row>
    <row r="47" spans="1:19" ht="12" customHeight="1" x14ac:dyDescent="0.2">
      <c r="A47" s="2"/>
      <c r="B47" s="221"/>
      <c r="C47" s="472"/>
      <c r="D47" s="717" t="s">
        <v>579</v>
      </c>
      <c r="E47" s="157">
        <v>1228</v>
      </c>
      <c r="F47" s="157">
        <v>1047</v>
      </c>
      <c r="G47" s="157">
        <v>774</v>
      </c>
      <c r="H47" s="157">
        <v>748</v>
      </c>
      <c r="I47" s="157">
        <v>807</v>
      </c>
      <c r="J47" s="157">
        <v>1087</v>
      </c>
      <c r="K47" s="157">
        <v>714</v>
      </c>
      <c r="L47" s="157">
        <v>494</v>
      </c>
      <c r="M47" s="157">
        <v>594</v>
      </c>
      <c r="N47" s="157">
        <v>609</v>
      </c>
      <c r="O47" s="157">
        <v>921</v>
      </c>
      <c r="P47" s="157">
        <v>665</v>
      </c>
      <c r="Q47" s="157" t="s">
        <v>385</v>
      </c>
      <c r="R47" s="1082"/>
      <c r="S47" s="2"/>
    </row>
    <row r="48" spans="1:19" ht="12" customHeight="1" x14ac:dyDescent="0.2">
      <c r="A48" s="2"/>
      <c r="B48" s="221"/>
      <c r="C48" s="472"/>
      <c r="D48" s="717" t="s">
        <v>584</v>
      </c>
      <c r="E48" s="157">
        <v>924</v>
      </c>
      <c r="F48" s="157">
        <v>906</v>
      </c>
      <c r="G48" s="157">
        <v>964</v>
      </c>
      <c r="H48" s="157">
        <v>551</v>
      </c>
      <c r="I48" s="157">
        <v>663</v>
      </c>
      <c r="J48" s="157">
        <v>1155</v>
      </c>
      <c r="K48" s="157">
        <v>561</v>
      </c>
      <c r="L48" s="157">
        <v>299</v>
      </c>
      <c r="M48" s="157">
        <v>989</v>
      </c>
      <c r="N48" s="157">
        <v>647</v>
      </c>
      <c r="O48" s="157">
        <v>818</v>
      </c>
      <c r="P48" s="157">
        <v>647</v>
      </c>
      <c r="Q48" s="157" t="s">
        <v>385</v>
      </c>
      <c r="R48" s="1082"/>
      <c r="S48" s="2"/>
    </row>
    <row r="49" spans="1:22" ht="15" customHeight="1" x14ac:dyDescent="0.2">
      <c r="A49" s="2"/>
      <c r="B49" s="221"/>
      <c r="C49" s="1532" t="s">
        <v>218</v>
      </c>
      <c r="D49" s="1532"/>
      <c r="E49" s="470">
        <v>39.184816285314298</v>
      </c>
      <c r="F49" s="470">
        <v>33.199048682230739</v>
      </c>
      <c r="G49" s="470">
        <v>26.483681236304925</v>
      </c>
      <c r="H49" s="470">
        <v>24.518734153441638</v>
      </c>
      <c r="I49" s="470">
        <v>20.35593594511522</v>
      </c>
      <c r="J49" s="470">
        <v>28.05175463092246</v>
      </c>
      <c r="K49" s="470">
        <v>17.989241262921034</v>
      </c>
      <c r="L49" s="470">
        <v>17.059527589828768</v>
      </c>
      <c r="M49" s="470">
        <v>23.979803444234062</v>
      </c>
      <c r="N49" s="470">
        <v>26.390236801242235</v>
      </c>
      <c r="O49" s="470">
        <v>35.240328253223922</v>
      </c>
      <c r="P49" s="470">
        <v>27.503568477199309</v>
      </c>
      <c r="Q49" s="470">
        <f>+Q31/Q8*100</f>
        <v>33.376599776745152</v>
      </c>
      <c r="R49" s="1082"/>
      <c r="S49" s="2"/>
    </row>
    <row r="50" spans="1:22" ht="11.25" customHeight="1" thickBot="1" x14ac:dyDescent="0.25">
      <c r="A50" s="2"/>
      <c r="B50" s="221"/>
      <c r="C50" s="555"/>
      <c r="D50" s="1191"/>
      <c r="E50" s="709"/>
      <c r="F50" s="709"/>
      <c r="G50" s="709"/>
      <c r="H50" s="709"/>
      <c r="I50" s="709"/>
      <c r="J50" s="709"/>
      <c r="K50" s="709"/>
      <c r="L50" s="709"/>
      <c r="M50" s="709"/>
      <c r="N50" s="709"/>
      <c r="O50" s="709"/>
      <c r="P50" s="534"/>
      <c r="Q50" s="534"/>
      <c r="R50" s="1082"/>
      <c r="S50" s="2"/>
    </row>
    <row r="51" spans="1:22" s="7" customFormat="1" ht="13.5" customHeight="1" thickBot="1" x14ac:dyDescent="0.25">
      <c r="A51" s="6"/>
      <c r="B51" s="220"/>
      <c r="C51" s="394" t="s">
        <v>219</v>
      </c>
      <c r="D51" s="536"/>
      <c r="E51" s="552"/>
      <c r="F51" s="552"/>
      <c r="G51" s="552"/>
      <c r="H51" s="552"/>
      <c r="I51" s="552"/>
      <c r="J51" s="552"/>
      <c r="K51" s="552"/>
      <c r="L51" s="552"/>
      <c r="M51" s="552"/>
      <c r="N51" s="552"/>
      <c r="O51" s="552"/>
      <c r="P51" s="552"/>
      <c r="Q51" s="553"/>
      <c r="R51" s="1082"/>
      <c r="S51" s="6"/>
    </row>
    <row r="52" spans="1:22" ht="9.75" customHeight="1" x14ac:dyDescent="0.2">
      <c r="A52" s="2"/>
      <c r="B52" s="221"/>
      <c r="C52" s="606" t="s">
        <v>78</v>
      </c>
      <c r="D52" s="556"/>
      <c r="E52" s="551"/>
      <c r="F52" s="551"/>
      <c r="G52" s="551"/>
      <c r="H52" s="551"/>
      <c r="I52" s="551"/>
      <c r="J52" s="551"/>
      <c r="K52" s="551"/>
      <c r="L52" s="551"/>
      <c r="M52" s="551"/>
      <c r="N52" s="551"/>
      <c r="O52" s="551"/>
      <c r="P52" s="554"/>
      <c r="Q52" s="554"/>
      <c r="R52" s="1082"/>
      <c r="S52" s="2"/>
    </row>
    <row r="53" spans="1:22" ht="15" customHeight="1" x14ac:dyDescent="0.2">
      <c r="A53" s="2"/>
      <c r="B53" s="221"/>
      <c r="C53" s="1532" t="s">
        <v>68</v>
      </c>
      <c r="D53" s="1532"/>
      <c r="E53" s="538">
        <v>8829</v>
      </c>
      <c r="F53" s="538">
        <v>8083</v>
      </c>
      <c r="G53" s="538">
        <v>6946</v>
      </c>
      <c r="H53" s="538">
        <v>7019</v>
      </c>
      <c r="I53" s="538">
        <v>7960</v>
      </c>
      <c r="J53" s="538">
        <v>7718</v>
      </c>
      <c r="K53" s="538">
        <v>7407</v>
      </c>
      <c r="L53" s="538">
        <v>5263</v>
      </c>
      <c r="M53" s="538">
        <v>7928</v>
      </c>
      <c r="N53" s="538">
        <v>6767</v>
      </c>
      <c r="O53" s="538">
        <v>8774</v>
      </c>
      <c r="P53" s="538">
        <v>8125</v>
      </c>
      <c r="Q53" s="538">
        <v>8169</v>
      </c>
      <c r="R53" s="1082"/>
      <c r="S53" s="2"/>
    </row>
    <row r="54" spans="1:22" ht="11.25" customHeight="1" x14ac:dyDescent="0.2">
      <c r="A54" s="2"/>
      <c r="B54" s="221"/>
      <c r="C54" s="472"/>
      <c r="D54" s="93" t="s">
        <v>335</v>
      </c>
      <c r="E54" s="176">
        <v>915</v>
      </c>
      <c r="F54" s="176">
        <v>241</v>
      </c>
      <c r="G54" s="176">
        <v>196</v>
      </c>
      <c r="H54" s="157">
        <v>287</v>
      </c>
      <c r="I54" s="157">
        <v>203</v>
      </c>
      <c r="J54" s="157">
        <v>243</v>
      </c>
      <c r="K54" s="157">
        <v>626</v>
      </c>
      <c r="L54" s="157">
        <v>193</v>
      </c>
      <c r="M54" s="157">
        <v>418</v>
      </c>
      <c r="N54" s="157">
        <v>267</v>
      </c>
      <c r="O54" s="157">
        <v>301</v>
      </c>
      <c r="P54" s="157">
        <v>452</v>
      </c>
      <c r="Q54" s="157" t="s">
        <v>385</v>
      </c>
      <c r="R54" s="1082"/>
      <c r="S54" s="2"/>
    </row>
    <row r="55" spans="1:22" ht="11.25" customHeight="1" x14ac:dyDescent="0.2">
      <c r="A55" s="2"/>
      <c r="B55" s="221"/>
      <c r="C55" s="472"/>
      <c r="D55" s="93" t="s">
        <v>215</v>
      </c>
      <c r="E55" s="176">
        <v>2035</v>
      </c>
      <c r="F55" s="176">
        <v>1935</v>
      </c>
      <c r="G55" s="176">
        <v>1815</v>
      </c>
      <c r="H55" s="157">
        <v>1340</v>
      </c>
      <c r="I55" s="157">
        <v>2136</v>
      </c>
      <c r="J55" s="157">
        <v>2314</v>
      </c>
      <c r="K55" s="157">
        <v>2095</v>
      </c>
      <c r="L55" s="157">
        <v>1327</v>
      </c>
      <c r="M55" s="157">
        <v>1863</v>
      </c>
      <c r="N55" s="157">
        <v>1733</v>
      </c>
      <c r="O55" s="157">
        <v>2377</v>
      </c>
      <c r="P55" s="157">
        <v>1924</v>
      </c>
      <c r="Q55" s="157" t="s">
        <v>385</v>
      </c>
      <c r="R55" s="1082"/>
      <c r="S55" s="2"/>
    </row>
    <row r="56" spans="1:22" ht="11.25" customHeight="1" x14ac:dyDescent="0.2">
      <c r="A56" s="2"/>
      <c r="B56" s="221"/>
      <c r="C56" s="472"/>
      <c r="D56" s="93" t="s">
        <v>163</v>
      </c>
      <c r="E56" s="176">
        <v>5876</v>
      </c>
      <c r="F56" s="176">
        <v>5906</v>
      </c>
      <c r="G56" s="176">
        <v>4934</v>
      </c>
      <c r="H56" s="157">
        <v>5392</v>
      </c>
      <c r="I56" s="157">
        <v>5621</v>
      </c>
      <c r="J56" s="157">
        <v>5161</v>
      </c>
      <c r="K56" s="157">
        <v>4684</v>
      </c>
      <c r="L56" s="157">
        <v>3743</v>
      </c>
      <c r="M56" s="157">
        <v>5646</v>
      </c>
      <c r="N56" s="157">
        <v>4767</v>
      </c>
      <c r="O56" s="157">
        <v>6096</v>
      </c>
      <c r="P56" s="157">
        <v>5749</v>
      </c>
      <c r="Q56" s="157" t="s">
        <v>385</v>
      </c>
      <c r="R56" s="1082"/>
      <c r="S56" s="2"/>
    </row>
    <row r="57" spans="1:22" ht="11.25" customHeight="1" x14ac:dyDescent="0.2">
      <c r="A57" s="2"/>
      <c r="B57" s="221"/>
      <c r="C57" s="472"/>
      <c r="D57" s="93" t="s">
        <v>216</v>
      </c>
      <c r="E57" s="765">
        <v>3</v>
      </c>
      <c r="F57" s="765">
        <v>1</v>
      </c>
      <c r="G57" s="765">
        <v>1</v>
      </c>
      <c r="H57" s="765">
        <v>0</v>
      </c>
      <c r="I57" s="765">
        <v>0</v>
      </c>
      <c r="J57" s="765">
        <v>0</v>
      </c>
      <c r="K57" s="765">
        <v>2</v>
      </c>
      <c r="L57" s="765">
        <v>0</v>
      </c>
      <c r="M57" s="765">
        <v>1</v>
      </c>
      <c r="N57" s="765">
        <v>0</v>
      </c>
      <c r="O57" s="765">
        <v>0</v>
      </c>
      <c r="P57" s="765">
        <v>0</v>
      </c>
      <c r="Q57" s="765" t="s">
        <v>385</v>
      </c>
      <c r="R57" s="1082"/>
      <c r="S57" s="2"/>
      <c r="V57" s="533"/>
    </row>
    <row r="58" spans="1:22" ht="12.75" hidden="1" customHeight="1" x14ac:dyDescent="0.2">
      <c r="A58" s="2"/>
      <c r="B58" s="221"/>
      <c r="C58" s="472"/>
      <c r="D58" s="200" t="s">
        <v>187</v>
      </c>
      <c r="E58" s="157">
        <v>2487</v>
      </c>
      <c r="F58" s="157">
        <v>2409</v>
      </c>
      <c r="G58" s="157">
        <v>1883</v>
      </c>
      <c r="H58" s="157">
        <v>1569</v>
      </c>
      <c r="I58" s="157">
        <v>2421</v>
      </c>
      <c r="J58" s="157">
        <v>2270</v>
      </c>
      <c r="K58" s="157">
        <v>2594</v>
      </c>
      <c r="L58" s="157">
        <v>1638</v>
      </c>
      <c r="M58" s="157">
        <v>2409</v>
      </c>
      <c r="N58" s="157">
        <v>2045</v>
      </c>
      <c r="O58" s="157">
        <v>2626</v>
      </c>
      <c r="P58" s="157">
        <v>2434</v>
      </c>
      <c r="Q58" s="157">
        <v>2636</v>
      </c>
      <c r="R58" s="1082"/>
      <c r="S58" s="2"/>
    </row>
    <row r="59" spans="1:22" ht="12.75" hidden="1" customHeight="1" x14ac:dyDescent="0.2">
      <c r="A59" s="2"/>
      <c r="B59" s="221"/>
      <c r="C59" s="472"/>
      <c r="D59" s="200" t="s">
        <v>188</v>
      </c>
      <c r="E59" s="157">
        <v>3076</v>
      </c>
      <c r="F59" s="157">
        <v>2828</v>
      </c>
      <c r="G59" s="157">
        <v>2522</v>
      </c>
      <c r="H59" s="157">
        <v>3054</v>
      </c>
      <c r="I59" s="157">
        <v>3073</v>
      </c>
      <c r="J59" s="157">
        <v>2623</v>
      </c>
      <c r="K59" s="157">
        <v>2064</v>
      </c>
      <c r="L59" s="157">
        <v>1716</v>
      </c>
      <c r="M59" s="157">
        <v>3204</v>
      </c>
      <c r="N59" s="157">
        <v>2211</v>
      </c>
      <c r="O59" s="157">
        <v>2738</v>
      </c>
      <c r="P59" s="157">
        <v>2670</v>
      </c>
      <c r="Q59" s="157" t="s">
        <v>385</v>
      </c>
      <c r="R59" s="1082"/>
      <c r="S59" s="2"/>
    </row>
    <row r="60" spans="1:22" ht="12.75" hidden="1" customHeight="1" x14ac:dyDescent="0.2">
      <c r="A60" s="2"/>
      <c r="B60" s="221"/>
      <c r="C60" s="472"/>
      <c r="D60" s="200" t="s">
        <v>59</v>
      </c>
      <c r="E60" s="157">
        <v>998</v>
      </c>
      <c r="F60" s="157">
        <v>1015</v>
      </c>
      <c r="G60" s="157">
        <v>1031</v>
      </c>
      <c r="H60" s="157">
        <v>949</v>
      </c>
      <c r="I60" s="157">
        <v>1190</v>
      </c>
      <c r="J60" s="157">
        <v>1347</v>
      </c>
      <c r="K60" s="157">
        <v>1129</v>
      </c>
      <c r="L60" s="157">
        <v>1069</v>
      </c>
      <c r="M60" s="157">
        <v>1104</v>
      </c>
      <c r="N60" s="157">
        <v>750</v>
      </c>
      <c r="O60" s="157">
        <v>835</v>
      </c>
      <c r="P60" s="157">
        <v>804</v>
      </c>
      <c r="Q60" s="157" t="s">
        <v>385</v>
      </c>
      <c r="R60" s="1082"/>
      <c r="S60" s="2"/>
    </row>
    <row r="61" spans="1:22" ht="12.75" hidden="1" customHeight="1" x14ac:dyDescent="0.2">
      <c r="A61" s="2"/>
      <c r="B61" s="221"/>
      <c r="C61" s="472"/>
      <c r="D61" s="200" t="s">
        <v>190</v>
      </c>
      <c r="E61" s="157">
        <v>1022</v>
      </c>
      <c r="F61" s="157">
        <v>904</v>
      </c>
      <c r="G61" s="157">
        <v>907</v>
      </c>
      <c r="H61" s="157">
        <v>868</v>
      </c>
      <c r="I61" s="157">
        <v>793</v>
      </c>
      <c r="J61" s="157">
        <v>920</v>
      </c>
      <c r="K61" s="157">
        <v>1056</v>
      </c>
      <c r="L61" s="157">
        <v>421</v>
      </c>
      <c r="M61" s="157">
        <v>660</v>
      </c>
      <c r="N61" s="157">
        <v>638</v>
      </c>
      <c r="O61" s="157">
        <v>645</v>
      </c>
      <c r="P61" s="157">
        <v>738</v>
      </c>
      <c r="Q61" s="157" t="s">
        <v>385</v>
      </c>
      <c r="R61" s="1082"/>
      <c r="S61" s="2"/>
    </row>
    <row r="62" spans="1:22" ht="12.75" hidden="1" customHeight="1" x14ac:dyDescent="0.2">
      <c r="A62" s="2"/>
      <c r="B62" s="221"/>
      <c r="C62" s="472"/>
      <c r="D62" s="200" t="s">
        <v>191</v>
      </c>
      <c r="E62" s="157">
        <v>942</v>
      </c>
      <c r="F62" s="157">
        <v>555</v>
      </c>
      <c r="G62" s="157">
        <v>301</v>
      </c>
      <c r="H62" s="157">
        <v>303</v>
      </c>
      <c r="I62" s="157">
        <v>256</v>
      </c>
      <c r="J62" s="157">
        <v>269</v>
      </c>
      <c r="K62" s="157">
        <v>296</v>
      </c>
      <c r="L62" s="157">
        <v>217</v>
      </c>
      <c r="M62" s="157">
        <v>256</v>
      </c>
      <c r="N62" s="157">
        <v>860</v>
      </c>
      <c r="O62" s="157">
        <v>1568</v>
      </c>
      <c r="P62" s="157">
        <v>1105</v>
      </c>
      <c r="Q62" s="157">
        <v>736</v>
      </c>
      <c r="R62" s="1082"/>
      <c r="S62" s="2"/>
    </row>
    <row r="63" spans="1:22" ht="12.75" hidden="1" customHeight="1" x14ac:dyDescent="0.2">
      <c r="A63" s="2"/>
      <c r="B63" s="221"/>
      <c r="C63" s="472"/>
      <c r="D63" s="200" t="s">
        <v>130</v>
      </c>
      <c r="E63" s="157">
        <v>168</v>
      </c>
      <c r="F63" s="157">
        <v>186</v>
      </c>
      <c r="G63" s="157">
        <v>183</v>
      </c>
      <c r="H63" s="157">
        <v>158</v>
      </c>
      <c r="I63" s="157">
        <v>111</v>
      </c>
      <c r="J63" s="157">
        <v>127</v>
      </c>
      <c r="K63" s="157">
        <v>103</v>
      </c>
      <c r="L63" s="157">
        <v>71</v>
      </c>
      <c r="M63" s="157">
        <v>153</v>
      </c>
      <c r="N63" s="157">
        <v>102</v>
      </c>
      <c r="O63" s="157">
        <v>195</v>
      </c>
      <c r="P63" s="157">
        <v>174</v>
      </c>
      <c r="Q63" s="157">
        <v>163</v>
      </c>
      <c r="R63" s="1082"/>
      <c r="S63" s="2"/>
    </row>
    <row r="64" spans="1:22" ht="12.75" hidden="1" customHeight="1" x14ac:dyDescent="0.2">
      <c r="A64" s="2"/>
      <c r="B64" s="221"/>
      <c r="C64" s="472"/>
      <c r="D64" s="200" t="s">
        <v>131</v>
      </c>
      <c r="E64" s="157">
        <v>136</v>
      </c>
      <c r="F64" s="157">
        <v>186</v>
      </c>
      <c r="G64" s="157">
        <v>119</v>
      </c>
      <c r="H64" s="157">
        <v>118</v>
      </c>
      <c r="I64" s="157">
        <v>116</v>
      </c>
      <c r="J64" s="157">
        <v>162</v>
      </c>
      <c r="K64" s="157">
        <v>165</v>
      </c>
      <c r="L64" s="157">
        <v>131</v>
      </c>
      <c r="M64" s="157">
        <v>142</v>
      </c>
      <c r="N64" s="157">
        <v>161</v>
      </c>
      <c r="O64" s="157">
        <v>167</v>
      </c>
      <c r="P64" s="157">
        <v>200</v>
      </c>
      <c r="Q64" s="157">
        <v>210</v>
      </c>
      <c r="R64" s="1082"/>
      <c r="S64" s="2"/>
    </row>
    <row r="65" spans="1:19" ht="15" customHeight="1" x14ac:dyDescent="0.2">
      <c r="A65" s="2"/>
      <c r="B65" s="221"/>
      <c r="C65" s="1532" t="s">
        <v>220</v>
      </c>
      <c r="D65" s="1532"/>
      <c r="E65" s="470">
        <v>51.710202647299987</v>
      </c>
      <c r="F65" s="470">
        <v>59.086257309941523</v>
      </c>
      <c r="G65" s="470">
        <v>60.494687336700927</v>
      </c>
      <c r="H65" s="470">
        <v>67.206051321332822</v>
      </c>
      <c r="I65" s="470">
        <v>66.405272378409947</v>
      </c>
      <c r="J65" s="470">
        <v>51.22113087337403</v>
      </c>
      <c r="K65" s="470">
        <v>72.383465259454709</v>
      </c>
      <c r="L65" s="470">
        <v>75.357961053837343</v>
      </c>
      <c r="M65" s="470">
        <v>59.617987667318395</v>
      </c>
      <c r="N65" s="470">
        <v>62.213845729521012</v>
      </c>
      <c r="O65" s="470">
        <v>58.37658017298736</v>
      </c>
      <c r="P65" s="470">
        <v>73.977965947373221</v>
      </c>
      <c r="Q65" s="470">
        <f>+Q53/Q31*100</f>
        <v>63.537372637473752</v>
      </c>
      <c r="R65" s="1082"/>
      <c r="S65" s="2"/>
    </row>
    <row r="66" spans="1:19" ht="11.25" customHeight="1" x14ac:dyDescent="0.2">
      <c r="A66" s="2"/>
      <c r="B66" s="221"/>
      <c r="C66" s="472"/>
      <c r="D66" s="461" t="s">
        <v>187</v>
      </c>
      <c r="E66" s="177">
        <v>47.048808172531217</v>
      </c>
      <c r="F66" s="177">
        <v>60.375939849624061</v>
      </c>
      <c r="G66" s="177">
        <v>59.456899273760655</v>
      </c>
      <c r="H66" s="177">
        <v>66.230476994512458</v>
      </c>
      <c r="I66" s="177">
        <v>70.052083333333343</v>
      </c>
      <c r="J66" s="177">
        <v>52.655996288564133</v>
      </c>
      <c r="K66" s="177">
        <v>90.446304044630395</v>
      </c>
      <c r="L66" s="177">
        <v>93.227091633466131</v>
      </c>
      <c r="M66" s="177">
        <v>66.528583264291626</v>
      </c>
      <c r="N66" s="177">
        <v>72.466335931963144</v>
      </c>
      <c r="O66" s="177">
        <v>63.970767356881851</v>
      </c>
      <c r="P66" s="177">
        <v>89.584100110415903</v>
      </c>
      <c r="Q66" s="177">
        <f>+Q58/Q32*100</f>
        <v>78.21958456973293</v>
      </c>
      <c r="R66" s="1082"/>
      <c r="S66" s="149"/>
    </row>
    <row r="67" spans="1:19" ht="11.25" customHeight="1" x14ac:dyDescent="0.2">
      <c r="A67" s="2"/>
      <c r="B67" s="221"/>
      <c r="C67" s="472"/>
      <c r="D67" s="461" t="s">
        <v>188</v>
      </c>
      <c r="E67" s="177">
        <v>59.65865011636928</v>
      </c>
      <c r="F67" s="177">
        <v>64.936854190585535</v>
      </c>
      <c r="G67" s="177">
        <v>69.20965971459934</v>
      </c>
      <c r="H67" s="177">
        <v>72.940052543587299</v>
      </c>
      <c r="I67" s="177">
        <v>70.320366132723109</v>
      </c>
      <c r="J67" s="177">
        <v>63.757899854156541</v>
      </c>
      <c r="K67" s="177">
        <v>72.167832167832174</v>
      </c>
      <c r="L67" s="177">
        <v>81.019830028328613</v>
      </c>
      <c r="M67" s="177">
        <v>69.380684278908618</v>
      </c>
      <c r="N67" s="177">
        <v>62.9735118199943</v>
      </c>
      <c r="O67" s="177">
        <v>59.482945904844662</v>
      </c>
      <c r="P67" s="177">
        <v>73.150684931506845</v>
      </c>
      <c r="Q67" s="177" t="s">
        <v>385</v>
      </c>
      <c r="R67" s="1082"/>
      <c r="S67" s="149"/>
    </row>
    <row r="68" spans="1:19" ht="11.25" customHeight="1" x14ac:dyDescent="0.2">
      <c r="A68" s="2"/>
      <c r="B68" s="221"/>
      <c r="C68" s="472"/>
      <c r="D68" s="461" t="s">
        <v>59</v>
      </c>
      <c r="E68" s="177">
        <v>40.355843105539826</v>
      </c>
      <c r="F68" s="177">
        <v>50.272412085190687</v>
      </c>
      <c r="G68" s="177">
        <v>53.475103734439834</v>
      </c>
      <c r="H68" s="177">
        <v>65.629322268326419</v>
      </c>
      <c r="I68" s="177">
        <v>64.047362755651235</v>
      </c>
      <c r="J68" s="177">
        <v>49.232456140350877</v>
      </c>
      <c r="K68" s="177">
        <v>60.181236673773988</v>
      </c>
      <c r="L68" s="177">
        <v>86.140209508460913</v>
      </c>
      <c r="M68" s="177">
        <v>54.011741682974559</v>
      </c>
      <c r="N68" s="177">
        <v>49.668874172185426</v>
      </c>
      <c r="O68" s="177">
        <v>35.291631445477599</v>
      </c>
      <c r="P68" s="177">
        <v>52.480417754569189</v>
      </c>
      <c r="Q68" s="177" t="s">
        <v>385</v>
      </c>
      <c r="R68" s="1082"/>
      <c r="S68" s="149"/>
    </row>
    <row r="69" spans="1:19" ht="11.25" customHeight="1" x14ac:dyDescent="0.2">
      <c r="A69" s="2"/>
      <c r="B69" s="221"/>
      <c r="C69" s="472"/>
      <c r="D69" s="461" t="s">
        <v>190</v>
      </c>
      <c r="E69" s="177">
        <v>48.946360153256705</v>
      </c>
      <c r="F69" s="177">
        <v>50.055370985603545</v>
      </c>
      <c r="G69" s="177">
        <v>54.02025014889815</v>
      </c>
      <c r="H69" s="177">
        <v>58.294157152451312</v>
      </c>
      <c r="I69" s="177">
        <v>61.188271604938272</v>
      </c>
      <c r="J69" s="177">
        <v>46.890927624872582</v>
      </c>
      <c r="K69" s="177">
        <v>60.654796094198737</v>
      </c>
      <c r="L69" s="177">
        <v>34.678747940691927</v>
      </c>
      <c r="M69" s="177">
        <v>38.483965014577258</v>
      </c>
      <c r="N69" s="177">
        <v>59.293680297397763</v>
      </c>
      <c r="O69" s="177">
        <v>44.60580912863071</v>
      </c>
      <c r="P69" s="177">
        <v>59.468170829975833</v>
      </c>
      <c r="Q69" s="177" t="s">
        <v>385</v>
      </c>
      <c r="R69" s="1082"/>
      <c r="S69" s="149"/>
    </row>
    <row r="70" spans="1:19" ht="11.25" customHeight="1" x14ac:dyDescent="0.2">
      <c r="A70" s="2"/>
      <c r="B70" s="221"/>
      <c r="C70" s="472"/>
      <c r="D70" s="461" t="s">
        <v>191</v>
      </c>
      <c r="E70" s="177">
        <v>64.653397391901166</v>
      </c>
      <c r="F70" s="177">
        <v>64.988290398126466</v>
      </c>
      <c r="G70" s="177">
        <v>48.863636363636367</v>
      </c>
      <c r="H70" s="177">
        <v>59.645669291338585</v>
      </c>
      <c r="I70" s="177">
        <v>44.444444444444443</v>
      </c>
      <c r="J70" s="177">
        <v>19.132290184921764</v>
      </c>
      <c r="K70" s="177">
        <v>60.040567951318458</v>
      </c>
      <c r="L70" s="177">
        <v>55.784061696658092</v>
      </c>
      <c r="M70" s="177">
        <v>31.761786600496279</v>
      </c>
      <c r="N70" s="177">
        <v>54.190296156269689</v>
      </c>
      <c r="O70" s="177">
        <v>78.048780487804876</v>
      </c>
      <c r="P70" s="177">
        <v>83.775587566338146</v>
      </c>
      <c r="Q70" s="177">
        <f t="shared" ref="Q70:Q72" si="0">+Q62/Q36*100</f>
        <v>63.944396177237181</v>
      </c>
      <c r="R70" s="1082"/>
      <c r="S70" s="149"/>
    </row>
    <row r="71" spans="1:19" ht="11.25" customHeight="1" x14ac:dyDescent="0.2">
      <c r="A71" s="2"/>
      <c r="B71" s="221"/>
      <c r="C71" s="472"/>
      <c r="D71" s="461" t="s">
        <v>130</v>
      </c>
      <c r="E71" s="177">
        <v>48.837209302325576</v>
      </c>
      <c r="F71" s="177">
        <v>62.416107382550337</v>
      </c>
      <c r="G71" s="177">
        <v>85.91549295774648</v>
      </c>
      <c r="H71" s="177">
        <v>77.450980392156865</v>
      </c>
      <c r="I71" s="177">
        <v>58.421052631578952</v>
      </c>
      <c r="J71" s="177">
        <v>60.765550239234443</v>
      </c>
      <c r="K71" s="177">
        <v>64.375</v>
      </c>
      <c r="L71" s="177">
        <v>74.73684210526315</v>
      </c>
      <c r="M71" s="177">
        <v>76.5</v>
      </c>
      <c r="N71" s="177">
        <v>68.918918918918919</v>
      </c>
      <c r="O71" s="177">
        <v>82.627118644067792</v>
      </c>
      <c r="P71" s="177">
        <v>67.181467181467184</v>
      </c>
      <c r="Q71" s="177">
        <f t="shared" si="0"/>
        <v>66.260162601626021</v>
      </c>
      <c r="R71" s="1082"/>
      <c r="S71" s="149"/>
    </row>
    <row r="72" spans="1:19" ht="11.25" customHeight="1" x14ac:dyDescent="0.2">
      <c r="A72" s="2"/>
      <c r="B72" s="221"/>
      <c r="C72" s="472"/>
      <c r="D72" s="461" t="s">
        <v>131</v>
      </c>
      <c r="E72" s="177">
        <v>50.370370370370367</v>
      </c>
      <c r="F72" s="177">
        <v>51.955307262569825</v>
      </c>
      <c r="G72" s="177">
        <v>50.638297872340424</v>
      </c>
      <c r="H72" s="177">
        <v>48.962655601659748</v>
      </c>
      <c r="I72" s="177">
        <v>48.132780082987551</v>
      </c>
      <c r="J72" s="177">
        <v>49.090909090909093</v>
      </c>
      <c r="K72" s="177">
        <v>70.212765957446805</v>
      </c>
      <c r="L72" s="177">
        <v>77.058823529411768</v>
      </c>
      <c r="M72" s="177">
        <v>48.299319727891152</v>
      </c>
      <c r="N72" s="177">
        <v>72.197309417040358</v>
      </c>
      <c r="O72" s="177">
        <v>63.018867924528301</v>
      </c>
      <c r="P72" s="177">
        <v>75.471698113207552</v>
      </c>
      <c r="Q72" s="177">
        <f t="shared" si="0"/>
        <v>67.741935483870961</v>
      </c>
      <c r="R72" s="1082"/>
      <c r="S72" s="149"/>
    </row>
    <row r="73" spans="1:19" s="533" customFormat="1" ht="20.25" customHeight="1" x14ac:dyDescent="0.2">
      <c r="A73" s="539"/>
      <c r="B73" s="540"/>
      <c r="C73" s="1533" t="s">
        <v>282</v>
      </c>
      <c r="D73" s="1534"/>
      <c r="E73" s="1534"/>
      <c r="F73" s="1534"/>
      <c r="G73" s="1534"/>
      <c r="H73" s="1534"/>
      <c r="I73" s="1534"/>
      <c r="J73" s="1534"/>
      <c r="K73" s="1534"/>
      <c r="L73" s="1534"/>
      <c r="M73" s="1534"/>
      <c r="N73" s="1534"/>
      <c r="O73" s="1534"/>
      <c r="P73" s="1534"/>
      <c r="Q73" s="1534"/>
      <c r="R73" s="542"/>
      <c r="S73" s="149"/>
    </row>
    <row r="74" spans="1:19" s="533" customFormat="1" ht="12.75" customHeight="1" x14ac:dyDescent="0.2">
      <c r="A74" s="539"/>
      <c r="B74" s="540"/>
      <c r="C74" s="1534" t="s">
        <v>387</v>
      </c>
      <c r="D74" s="1534"/>
      <c r="E74" s="1534"/>
      <c r="F74" s="1534"/>
      <c r="G74" s="1534"/>
      <c r="H74" s="1534"/>
      <c r="I74" s="1534"/>
      <c r="J74" s="1534"/>
      <c r="K74" s="1534"/>
      <c r="L74" s="1534"/>
      <c r="M74" s="1534"/>
      <c r="N74" s="1534"/>
      <c r="O74" s="1534"/>
      <c r="P74" s="1534"/>
      <c r="Q74" s="1534"/>
      <c r="R74" s="542"/>
      <c r="S74" s="539"/>
    </row>
    <row r="75" spans="1:19" ht="13.5" customHeight="1" x14ac:dyDescent="0.2">
      <c r="A75" s="2"/>
      <c r="B75" s="221"/>
      <c r="C75" s="42" t="s">
        <v>423</v>
      </c>
      <c r="D75" s="4"/>
      <c r="E75" s="1"/>
      <c r="F75" s="1"/>
      <c r="G75" s="4"/>
      <c r="H75" s="1"/>
      <c r="I75" s="856"/>
      <c r="J75" s="551"/>
      <c r="K75" s="1"/>
      <c r="L75" s="4"/>
      <c r="M75" s="4"/>
      <c r="N75" s="4"/>
      <c r="O75" s="4"/>
      <c r="P75" s="4"/>
      <c r="Q75" s="4"/>
      <c r="R75" s="1082"/>
      <c r="S75" s="2"/>
    </row>
    <row r="76" spans="1:19" ht="13.5" customHeight="1" x14ac:dyDescent="0.2">
      <c r="A76" s="2"/>
      <c r="B76" s="215">
        <v>10</v>
      </c>
      <c r="C76" s="1450">
        <v>43252</v>
      </c>
      <c r="D76" s="1450"/>
      <c r="E76" s="557"/>
      <c r="F76" s="557"/>
      <c r="G76" s="557"/>
      <c r="H76" s="557"/>
      <c r="I76" s="557"/>
      <c r="J76" s="149"/>
      <c r="K76" s="149"/>
      <c r="L76" s="607"/>
      <c r="M76" s="178"/>
      <c r="N76" s="178"/>
      <c r="O76" s="178"/>
      <c r="P76" s="607"/>
      <c r="Q76" s="1"/>
      <c r="R76" s="4"/>
      <c r="S76" s="2"/>
    </row>
  </sheetData>
  <mergeCells count="17">
    <mergeCell ref="C23:D23"/>
    <mergeCell ref="C31:D31"/>
    <mergeCell ref="C49:D49"/>
    <mergeCell ref="D1:R1"/>
    <mergeCell ref="B2:D2"/>
    <mergeCell ref="C5:D6"/>
    <mergeCell ref="E5:N5"/>
    <mergeCell ref="C8:D8"/>
    <mergeCell ref="C16:D16"/>
    <mergeCell ref="C22:D22"/>
    <mergeCell ref="E6:L6"/>
    <mergeCell ref="M6:Q6"/>
    <mergeCell ref="C53:D53"/>
    <mergeCell ref="C65:D65"/>
    <mergeCell ref="C73:Q73"/>
    <mergeCell ref="C74:Q74"/>
    <mergeCell ref="C76:D76"/>
  </mergeCells>
  <conditionalFormatting sqref="Q7">
    <cfRule type="cellIs" dxfId="17" priority="2"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539" t="s">
        <v>311</v>
      </c>
      <c r="C1" s="1540"/>
      <c r="D1" s="1540"/>
      <c r="E1" s="1540"/>
      <c r="F1" s="1540"/>
      <c r="G1" s="1540"/>
      <c r="H1" s="1540"/>
      <c r="I1" s="436"/>
      <c r="J1" s="436"/>
      <c r="K1" s="436"/>
      <c r="L1" s="436"/>
      <c r="M1" s="436"/>
      <c r="N1" s="436"/>
      <c r="O1" s="436"/>
      <c r="P1" s="436"/>
      <c r="Q1" s="413"/>
      <c r="R1" s="413"/>
      <c r="S1" s="403"/>
    </row>
    <row r="2" spans="1:24" ht="6" customHeight="1" x14ac:dyDescent="0.2">
      <c r="A2" s="403"/>
      <c r="B2" s="1084"/>
      <c r="C2" s="1083"/>
      <c r="D2" s="1083"/>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36"/>
      <c r="W4" s="736"/>
      <c r="X4" s="736"/>
    </row>
    <row r="5" spans="1:24" ht="4.5" customHeight="1" x14ac:dyDescent="0.2">
      <c r="A5" s="403"/>
      <c r="B5" s="413"/>
      <c r="C5" s="1541" t="s">
        <v>78</v>
      </c>
      <c r="D5" s="1541"/>
      <c r="E5" s="523"/>
      <c r="F5" s="523"/>
      <c r="G5" s="523"/>
      <c r="H5" s="523"/>
      <c r="I5" s="523"/>
      <c r="J5" s="523"/>
      <c r="K5" s="523"/>
      <c r="L5" s="523"/>
      <c r="M5" s="523"/>
      <c r="N5" s="523"/>
      <c r="O5" s="523"/>
      <c r="P5" s="523"/>
      <c r="Q5" s="523"/>
      <c r="R5" s="608"/>
      <c r="S5" s="403"/>
      <c r="T5" s="430"/>
      <c r="U5" s="430"/>
      <c r="V5" s="430"/>
      <c r="W5" s="430"/>
      <c r="X5" s="430"/>
    </row>
    <row r="6" spans="1:24" ht="13.5" customHeight="1" x14ac:dyDescent="0.2">
      <c r="A6" s="403"/>
      <c r="B6" s="413"/>
      <c r="C6" s="1541"/>
      <c r="D6" s="1541"/>
      <c r="E6" s="1543">
        <v>2017</v>
      </c>
      <c r="F6" s="1543"/>
      <c r="G6" s="1543"/>
      <c r="H6" s="1543"/>
      <c r="I6" s="1543"/>
      <c r="J6" s="1543"/>
      <c r="K6" s="1543"/>
      <c r="L6" s="1543"/>
      <c r="M6" s="1543">
        <v>2018</v>
      </c>
      <c r="N6" s="1543"/>
      <c r="O6" s="1543"/>
      <c r="P6" s="1543"/>
      <c r="Q6" s="1543"/>
      <c r="R6" s="608"/>
      <c r="S6" s="403"/>
      <c r="T6" s="430"/>
      <c r="U6" s="430"/>
      <c r="V6" s="430"/>
      <c r="W6" s="430"/>
      <c r="X6" s="430"/>
    </row>
    <row r="7" spans="1:24" x14ac:dyDescent="0.2">
      <c r="A7" s="403"/>
      <c r="B7" s="413"/>
      <c r="C7" s="418"/>
      <c r="D7" s="418"/>
      <c r="E7" s="710" t="s">
        <v>101</v>
      </c>
      <c r="F7" s="710" t="s">
        <v>100</v>
      </c>
      <c r="G7" s="710" t="s">
        <v>99</v>
      </c>
      <c r="H7" s="710" t="s">
        <v>98</v>
      </c>
      <c r="I7" s="710" t="s">
        <v>97</v>
      </c>
      <c r="J7" s="710" t="s">
        <v>96</v>
      </c>
      <c r="K7" s="710" t="s">
        <v>95</v>
      </c>
      <c r="L7" s="710" t="s">
        <v>94</v>
      </c>
      <c r="M7" s="710" t="s">
        <v>93</v>
      </c>
      <c r="N7" s="710" t="s">
        <v>104</v>
      </c>
      <c r="O7" s="710" t="s">
        <v>103</v>
      </c>
      <c r="P7" s="710" t="s">
        <v>102</v>
      </c>
      <c r="Q7" s="1194" t="s">
        <v>101</v>
      </c>
      <c r="R7" s="414"/>
      <c r="S7" s="403"/>
      <c r="T7" s="430"/>
      <c r="U7" s="430"/>
      <c r="V7" s="797"/>
      <c r="W7" s="430"/>
      <c r="X7" s="430"/>
    </row>
    <row r="8" spans="1:24" s="615" customFormat="1" ht="22.5" customHeight="1" x14ac:dyDescent="0.2">
      <c r="A8" s="612"/>
      <c r="B8" s="613"/>
      <c r="C8" s="1542" t="s">
        <v>68</v>
      </c>
      <c r="D8" s="1542"/>
      <c r="E8" s="400">
        <v>617990</v>
      </c>
      <c r="F8" s="400">
        <v>602194</v>
      </c>
      <c r="G8" s="400">
        <v>593387</v>
      </c>
      <c r="H8" s="400">
        <v>586905</v>
      </c>
      <c r="I8" s="400">
        <v>582322</v>
      </c>
      <c r="J8" s="400">
        <v>578580</v>
      </c>
      <c r="K8" s="400">
        <v>583277</v>
      </c>
      <c r="L8" s="400">
        <v>578871</v>
      </c>
      <c r="M8" s="400">
        <v>587109</v>
      </c>
      <c r="N8" s="400">
        <v>574134</v>
      </c>
      <c r="O8" s="400">
        <v>562398</v>
      </c>
      <c r="P8" s="400">
        <v>547412</v>
      </c>
      <c r="Q8" s="400">
        <v>523369</v>
      </c>
      <c r="R8" s="614"/>
      <c r="S8" s="612"/>
      <c r="T8" s="430"/>
      <c r="U8" s="430"/>
      <c r="V8" s="798"/>
      <c r="W8" s="430"/>
      <c r="X8" s="430"/>
    </row>
    <row r="9" spans="1:24" s="417" customFormat="1" ht="18.75" customHeight="1" x14ac:dyDescent="0.2">
      <c r="A9" s="415"/>
      <c r="B9" s="416"/>
      <c r="C9" s="422"/>
      <c r="D9" s="456" t="s">
        <v>321</v>
      </c>
      <c r="E9" s="457">
        <v>432274</v>
      </c>
      <c r="F9" s="457">
        <v>418189</v>
      </c>
      <c r="G9" s="457">
        <v>416275</v>
      </c>
      <c r="H9" s="457">
        <v>418235</v>
      </c>
      <c r="I9" s="457">
        <v>410819</v>
      </c>
      <c r="J9" s="457">
        <v>404564</v>
      </c>
      <c r="K9" s="457">
        <v>404625</v>
      </c>
      <c r="L9" s="457">
        <v>403771</v>
      </c>
      <c r="M9" s="457">
        <v>415539</v>
      </c>
      <c r="N9" s="457">
        <v>404604</v>
      </c>
      <c r="O9" s="457">
        <v>393335</v>
      </c>
      <c r="P9" s="457">
        <v>376014</v>
      </c>
      <c r="Q9" s="457">
        <v>350174</v>
      </c>
      <c r="R9" s="442"/>
      <c r="S9" s="415"/>
      <c r="T9" s="736"/>
      <c r="U9" s="799"/>
      <c r="V9" s="798"/>
      <c r="W9" s="736"/>
      <c r="X9" s="736"/>
    </row>
    <row r="10" spans="1:24" s="417" customFormat="1" ht="18.75" customHeight="1" x14ac:dyDescent="0.2">
      <c r="A10" s="415"/>
      <c r="B10" s="416"/>
      <c r="C10" s="422"/>
      <c r="D10" s="456" t="s">
        <v>222</v>
      </c>
      <c r="E10" s="457">
        <v>59159</v>
      </c>
      <c r="F10" s="457">
        <v>59145</v>
      </c>
      <c r="G10" s="457">
        <v>58976</v>
      </c>
      <c r="H10" s="457">
        <v>58386</v>
      </c>
      <c r="I10" s="457">
        <v>57924</v>
      </c>
      <c r="J10" s="457">
        <v>58011</v>
      </c>
      <c r="K10" s="457">
        <v>58433</v>
      </c>
      <c r="L10" s="457">
        <v>57050</v>
      </c>
      <c r="M10" s="457">
        <v>56156</v>
      </c>
      <c r="N10" s="457">
        <v>55017</v>
      </c>
      <c r="O10" s="457">
        <v>55384</v>
      </c>
      <c r="P10" s="457">
        <v>54463</v>
      </c>
      <c r="Q10" s="457">
        <v>52453</v>
      </c>
      <c r="R10" s="442"/>
      <c r="S10" s="415"/>
      <c r="T10" s="736"/>
      <c r="U10" s="736"/>
      <c r="V10" s="798"/>
      <c r="W10" s="736"/>
      <c r="X10" s="736"/>
    </row>
    <row r="11" spans="1:24" s="417" customFormat="1" ht="18.75" customHeight="1" x14ac:dyDescent="0.2">
      <c r="A11" s="415"/>
      <c r="B11" s="416"/>
      <c r="C11" s="422"/>
      <c r="D11" s="456" t="s">
        <v>223</v>
      </c>
      <c r="E11" s="457">
        <v>103496</v>
      </c>
      <c r="F11" s="457">
        <v>100945</v>
      </c>
      <c r="G11" s="457">
        <v>95648</v>
      </c>
      <c r="H11" s="457">
        <v>87421</v>
      </c>
      <c r="I11" s="457">
        <v>90322</v>
      </c>
      <c r="J11" s="457">
        <v>92542</v>
      </c>
      <c r="K11" s="457">
        <v>95094</v>
      </c>
      <c r="L11" s="457">
        <v>96414</v>
      </c>
      <c r="M11" s="457">
        <v>91274</v>
      </c>
      <c r="N11" s="457">
        <v>89889</v>
      </c>
      <c r="O11" s="457">
        <v>89799</v>
      </c>
      <c r="P11" s="457">
        <v>92773</v>
      </c>
      <c r="Q11" s="457">
        <v>94937</v>
      </c>
      <c r="R11" s="442"/>
      <c r="S11" s="415"/>
      <c r="T11" s="736"/>
      <c r="U11" s="736"/>
      <c r="V11" s="798"/>
      <c r="W11" s="736"/>
      <c r="X11" s="736"/>
    </row>
    <row r="12" spans="1:24" s="417" customFormat="1" ht="22.5" customHeight="1" x14ac:dyDescent="0.2">
      <c r="A12" s="415"/>
      <c r="B12" s="416"/>
      <c r="C12" s="422"/>
      <c r="D12" s="458" t="s">
        <v>322</v>
      </c>
      <c r="E12" s="457">
        <v>23061</v>
      </c>
      <c r="F12" s="457">
        <v>23915</v>
      </c>
      <c r="G12" s="457">
        <v>22488</v>
      </c>
      <c r="H12" s="457">
        <v>22863</v>
      </c>
      <c r="I12" s="457">
        <v>23257</v>
      </c>
      <c r="J12" s="457">
        <v>23463</v>
      </c>
      <c r="K12" s="457">
        <v>25125</v>
      </c>
      <c r="L12" s="457">
        <v>21636</v>
      </c>
      <c r="M12" s="457">
        <v>24140</v>
      </c>
      <c r="N12" s="457">
        <v>24624</v>
      </c>
      <c r="O12" s="457">
        <v>23880</v>
      </c>
      <c r="P12" s="457">
        <v>24162</v>
      </c>
      <c r="Q12" s="457">
        <v>25805</v>
      </c>
      <c r="R12" s="442"/>
      <c r="S12" s="415"/>
      <c r="T12" s="736"/>
      <c r="U12" s="736"/>
      <c r="V12" s="798"/>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8"/>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8"/>
      <c r="W14" s="430"/>
      <c r="X14" s="430"/>
    </row>
    <row r="15" spans="1:24" ht="9.75" customHeight="1" x14ac:dyDescent="0.2">
      <c r="A15" s="403"/>
      <c r="B15" s="413"/>
      <c r="C15" s="1541" t="s">
        <v>78</v>
      </c>
      <c r="D15" s="1541"/>
      <c r="E15" s="421"/>
      <c r="F15" s="421"/>
      <c r="G15" s="421"/>
      <c r="H15" s="421"/>
      <c r="I15" s="421"/>
      <c r="J15" s="421"/>
      <c r="K15" s="421"/>
      <c r="L15" s="421"/>
      <c r="M15" s="421"/>
      <c r="N15" s="421"/>
      <c r="O15" s="421"/>
      <c r="P15" s="505"/>
      <c r="Q15" s="505"/>
      <c r="R15" s="414"/>
      <c r="S15" s="403"/>
      <c r="T15" s="430"/>
      <c r="U15" s="430"/>
      <c r="V15" s="798"/>
      <c r="W15" s="430"/>
      <c r="X15" s="430"/>
    </row>
    <row r="16" spans="1:24" s="615" customFormat="1" ht="22.5" customHeight="1" x14ac:dyDescent="0.2">
      <c r="A16" s="612"/>
      <c r="B16" s="613"/>
      <c r="C16" s="1542" t="s">
        <v>68</v>
      </c>
      <c r="D16" s="1542"/>
      <c r="E16" s="400">
        <v>432274</v>
      </c>
      <c r="F16" s="400">
        <v>418189</v>
      </c>
      <c r="G16" s="400">
        <v>416275</v>
      </c>
      <c r="H16" s="400">
        <v>418235</v>
      </c>
      <c r="I16" s="400">
        <v>410819</v>
      </c>
      <c r="J16" s="400">
        <v>404564</v>
      </c>
      <c r="K16" s="400">
        <v>404625</v>
      </c>
      <c r="L16" s="400">
        <v>403771</v>
      </c>
      <c r="M16" s="400">
        <v>415539</v>
      </c>
      <c r="N16" s="400">
        <v>404604</v>
      </c>
      <c r="O16" s="400">
        <v>393335</v>
      </c>
      <c r="P16" s="400">
        <v>376014</v>
      </c>
      <c r="Q16" s="400">
        <f>+Q9</f>
        <v>350174</v>
      </c>
      <c r="R16" s="614"/>
      <c r="S16" s="612"/>
      <c r="T16" s="800"/>
      <c r="U16" s="832"/>
      <c r="V16" s="798"/>
      <c r="W16" s="949"/>
      <c r="X16" s="800"/>
    </row>
    <row r="17" spans="1:24" ht="22.5" customHeight="1" x14ac:dyDescent="0.2">
      <c r="A17" s="403"/>
      <c r="B17" s="413"/>
      <c r="C17" s="571"/>
      <c r="D17" s="461" t="s">
        <v>72</v>
      </c>
      <c r="E17" s="157">
        <v>200452</v>
      </c>
      <c r="F17" s="157">
        <v>191838</v>
      </c>
      <c r="G17" s="157">
        <v>188674</v>
      </c>
      <c r="H17" s="157">
        <v>187636</v>
      </c>
      <c r="I17" s="157">
        <v>184203</v>
      </c>
      <c r="J17" s="157">
        <v>182481</v>
      </c>
      <c r="K17" s="157">
        <v>183449</v>
      </c>
      <c r="L17" s="157">
        <v>184051</v>
      </c>
      <c r="M17" s="157">
        <v>188340</v>
      </c>
      <c r="N17" s="157">
        <v>183522</v>
      </c>
      <c r="O17" s="157">
        <v>178079</v>
      </c>
      <c r="P17" s="157">
        <v>169754</v>
      </c>
      <c r="Q17" s="157">
        <v>158011</v>
      </c>
      <c r="R17" s="414"/>
      <c r="S17" s="403"/>
      <c r="T17" s="430"/>
      <c r="U17" s="430"/>
      <c r="V17" s="950"/>
      <c r="W17" s="916"/>
      <c r="X17" s="430"/>
    </row>
    <row r="18" spans="1:24" ht="15.75" customHeight="1" x14ac:dyDescent="0.2">
      <c r="A18" s="403"/>
      <c r="B18" s="413"/>
      <c r="C18" s="571"/>
      <c r="D18" s="461" t="s">
        <v>71</v>
      </c>
      <c r="E18" s="157">
        <v>231822</v>
      </c>
      <c r="F18" s="157">
        <v>226351</v>
      </c>
      <c r="G18" s="157">
        <v>227601</v>
      </c>
      <c r="H18" s="157">
        <v>230599</v>
      </c>
      <c r="I18" s="157">
        <v>226616</v>
      </c>
      <c r="J18" s="157">
        <v>222083</v>
      </c>
      <c r="K18" s="157">
        <v>221176</v>
      </c>
      <c r="L18" s="157">
        <v>219720</v>
      </c>
      <c r="M18" s="157">
        <v>227199</v>
      </c>
      <c r="N18" s="157">
        <v>221082</v>
      </c>
      <c r="O18" s="157">
        <v>215256</v>
      </c>
      <c r="P18" s="157">
        <v>206260</v>
      </c>
      <c r="Q18" s="157">
        <v>192163</v>
      </c>
      <c r="R18" s="414"/>
      <c r="S18" s="403"/>
      <c r="T18" s="430"/>
      <c r="U18" s="430"/>
      <c r="V18" s="798"/>
      <c r="W18" s="430"/>
      <c r="X18" s="430"/>
    </row>
    <row r="19" spans="1:24" ht="22.5" customHeight="1" x14ac:dyDescent="0.2">
      <c r="A19" s="403"/>
      <c r="B19" s="413"/>
      <c r="C19" s="571"/>
      <c r="D19" s="461" t="s">
        <v>224</v>
      </c>
      <c r="E19" s="157">
        <v>47335</v>
      </c>
      <c r="F19" s="157">
        <v>44424</v>
      </c>
      <c r="G19" s="157">
        <v>44454</v>
      </c>
      <c r="H19" s="157">
        <v>45943</v>
      </c>
      <c r="I19" s="157">
        <v>47354</v>
      </c>
      <c r="J19" s="157">
        <v>47979</v>
      </c>
      <c r="K19" s="157">
        <v>47699</v>
      </c>
      <c r="L19" s="157">
        <v>44414</v>
      </c>
      <c r="M19" s="157">
        <v>46843</v>
      </c>
      <c r="N19" s="157">
        <v>45046</v>
      </c>
      <c r="O19" s="157">
        <v>42259</v>
      </c>
      <c r="P19" s="157">
        <v>39086</v>
      </c>
      <c r="Q19" s="157">
        <v>35062</v>
      </c>
      <c r="R19" s="414"/>
      <c r="S19" s="403"/>
      <c r="T19" s="430"/>
      <c r="U19" s="430"/>
      <c r="V19" s="798"/>
      <c r="W19" s="430"/>
      <c r="X19" s="430"/>
    </row>
    <row r="20" spans="1:24" ht="15.75" customHeight="1" x14ac:dyDescent="0.2">
      <c r="A20" s="403"/>
      <c r="B20" s="413"/>
      <c r="C20" s="571"/>
      <c r="D20" s="461" t="s">
        <v>225</v>
      </c>
      <c r="E20" s="157">
        <v>384939</v>
      </c>
      <c r="F20" s="157">
        <v>373765</v>
      </c>
      <c r="G20" s="157">
        <v>371821</v>
      </c>
      <c r="H20" s="157">
        <v>372292</v>
      </c>
      <c r="I20" s="157">
        <v>363465</v>
      </c>
      <c r="J20" s="157">
        <v>356585</v>
      </c>
      <c r="K20" s="157">
        <v>356926</v>
      </c>
      <c r="L20" s="157">
        <v>359357</v>
      </c>
      <c r="M20" s="157">
        <v>368696</v>
      </c>
      <c r="N20" s="157">
        <v>359558</v>
      </c>
      <c r="O20" s="157">
        <v>351076</v>
      </c>
      <c r="P20" s="157">
        <v>336928</v>
      </c>
      <c r="Q20" s="157">
        <v>315112</v>
      </c>
      <c r="R20" s="414"/>
      <c r="S20" s="403"/>
      <c r="T20" s="798"/>
      <c r="U20" s="916"/>
      <c r="V20" s="798"/>
      <c r="W20" s="430"/>
      <c r="X20" s="430"/>
    </row>
    <row r="21" spans="1:24" ht="22.5" customHeight="1" x14ac:dyDescent="0.2">
      <c r="A21" s="403"/>
      <c r="B21" s="413"/>
      <c r="C21" s="571"/>
      <c r="D21" s="461" t="s">
        <v>214</v>
      </c>
      <c r="E21" s="157">
        <v>45857</v>
      </c>
      <c r="F21" s="157">
        <v>44426</v>
      </c>
      <c r="G21" s="157">
        <v>45115</v>
      </c>
      <c r="H21" s="157">
        <v>46758</v>
      </c>
      <c r="I21" s="157">
        <v>47446</v>
      </c>
      <c r="J21" s="157">
        <v>47260</v>
      </c>
      <c r="K21" s="157">
        <v>46075</v>
      </c>
      <c r="L21" s="157">
        <v>42902</v>
      </c>
      <c r="M21" s="157">
        <v>44144</v>
      </c>
      <c r="N21" s="157">
        <v>42585</v>
      </c>
      <c r="O21" s="157">
        <v>41230</v>
      </c>
      <c r="P21" s="157">
        <v>38874</v>
      </c>
      <c r="Q21" s="157">
        <v>35890</v>
      </c>
      <c r="R21" s="414"/>
      <c r="S21" s="403"/>
      <c r="T21" s="430"/>
      <c r="U21" s="916"/>
      <c r="V21" s="947"/>
      <c r="W21" s="798"/>
      <c r="X21" s="430"/>
    </row>
    <row r="22" spans="1:24" ht="15.75" customHeight="1" x14ac:dyDescent="0.2">
      <c r="A22" s="403"/>
      <c r="B22" s="413"/>
      <c r="C22" s="571"/>
      <c r="D22" s="461" t="s">
        <v>226</v>
      </c>
      <c r="E22" s="157">
        <v>386417</v>
      </c>
      <c r="F22" s="157">
        <v>373763</v>
      </c>
      <c r="G22" s="157">
        <v>371160</v>
      </c>
      <c r="H22" s="157">
        <v>371477</v>
      </c>
      <c r="I22" s="157">
        <v>363373</v>
      </c>
      <c r="J22" s="157">
        <v>357304</v>
      </c>
      <c r="K22" s="157">
        <v>358550</v>
      </c>
      <c r="L22" s="157">
        <v>360869</v>
      </c>
      <c r="M22" s="157">
        <v>371395</v>
      </c>
      <c r="N22" s="157">
        <v>362019</v>
      </c>
      <c r="O22" s="157">
        <v>352105</v>
      </c>
      <c r="P22" s="157">
        <v>337140</v>
      </c>
      <c r="Q22" s="157">
        <v>314284</v>
      </c>
      <c r="R22" s="414"/>
      <c r="S22" s="403"/>
      <c r="T22" s="430"/>
      <c r="U22" s="916"/>
      <c r="V22" s="947"/>
      <c r="W22" s="430"/>
      <c r="X22" s="430"/>
    </row>
    <row r="23" spans="1:24" ht="15" customHeight="1" x14ac:dyDescent="0.2">
      <c r="A23" s="403"/>
      <c r="B23" s="413"/>
      <c r="C23" s="461"/>
      <c r="D23" s="463" t="s">
        <v>325</v>
      </c>
      <c r="E23" s="157">
        <v>16382</v>
      </c>
      <c r="F23" s="157">
        <v>16004</v>
      </c>
      <c r="G23" s="157">
        <v>16416</v>
      </c>
      <c r="H23" s="157">
        <v>15934</v>
      </c>
      <c r="I23" s="157">
        <v>15852</v>
      </c>
      <c r="J23" s="157">
        <v>16578</v>
      </c>
      <c r="K23" s="157">
        <v>16974</v>
      </c>
      <c r="L23" s="157">
        <v>17030</v>
      </c>
      <c r="M23" s="157">
        <v>17234</v>
      </c>
      <c r="N23" s="157">
        <v>16905</v>
      </c>
      <c r="O23" s="157">
        <v>17148</v>
      </c>
      <c r="P23" s="157">
        <v>16249</v>
      </c>
      <c r="Q23" s="157" t="s">
        <v>385</v>
      </c>
      <c r="R23" s="414"/>
      <c r="S23" s="403"/>
      <c r="T23" s="430"/>
      <c r="U23" s="430"/>
      <c r="V23" s="798"/>
      <c r="W23" s="916"/>
      <c r="X23" s="430"/>
    </row>
    <row r="24" spans="1:24" ht="15" customHeight="1" x14ac:dyDescent="0.2">
      <c r="A24" s="403"/>
      <c r="B24" s="413"/>
      <c r="C24" s="200"/>
      <c r="D24" s="94" t="s">
        <v>215</v>
      </c>
      <c r="E24" s="157">
        <v>98664</v>
      </c>
      <c r="F24" s="157">
        <v>94473</v>
      </c>
      <c r="G24" s="157">
        <v>92870</v>
      </c>
      <c r="H24" s="157">
        <v>92365</v>
      </c>
      <c r="I24" s="157">
        <v>89538</v>
      </c>
      <c r="J24" s="157">
        <v>87430</v>
      </c>
      <c r="K24" s="157">
        <v>85406</v>
      </c>
      <c r="L24" s="157">
        <v>86377</v>
      </c>
      <c r="M24" s="157">
        <v>88498</v>
      </c>
      <c r="N24" s="157">
        <v>86431</v>
      </c>
      <c r="O24" s="157">
        <v>84729</v>
      </c>
      <c r="P24" s="157">
        <v>81439</v>
      </c>
      <c r="Q24" s="157" t="s">
        <v>385</v>
      </c>
      <c r="R24" s="414"/>
      <c r="S24" s="403"/>
      <c r="T24" s="430"/>
      <c r="U24" s="430"/>
      <c r="V24" s="798"/>
      <c r="W24" s="430"/>
      <c r="X24" s="430"/>
    </row>
    <row r="25" spans="1:24" ht="15" customHeight="1" x14ac:dyDescent="0.2">
      <c r="A25" s="403"/>
      <c r="B25" s="413"/>
      <c r="C25" s="200"/>
      <c r="D25" s="94" t="s">
        <v>163</v>
      </c>
      <c r="E25" s="157">
        <v>267072</v>
      </c>
      <c r="F25" s="157">
        <v>258847</v>
      </c>
      <c r="G25" s="157">
        <v>257254</v>
      </c>
      <c r="H25" s="157">
        <v>258581</v>
      </c>
      <c r="I25" s="157">
        <v>253410</v>
      </c>
      <c r="J25" s="157">
        <v>248976</v>
      </c>
      <c r="K25" s="157">
        <v>252090</v>
      </c>
      <c r="L25" s="157">
        <v>253543</v>
      </c>
      <c r="M25" s="157">
        <v>261629</v>
      </c>
      <c r="N25" s="157">
        <v>254785</v>
      </c>
      <c r="O25" s="157">
        <v>246469</v>
      </c>
      <c r="P25" s="157">
        <v>235906</v>
      </c>
      <c r="Q25" s="157" t="s">
        <v>385</v>
      </c>
      <c r="R25" s="414"/>
      <c r="S25" s="403"/>
      <c r="T25" s="430"/>
      <c r="U25" s="430"/>
      <c r="V25" s="798"/>
      <c r="W25" s="430"/>
      <c r="X25" s="430"/>
    </row>
    <row r="26" spans="1:24" ht="15" customHeight="1" x14ac:dyDescent="0.2">
      <c r="A26" s="403"/>
      <c r="B26" s="413"/>
      <c r="C26" s="200"/>
      <c r="D26" s="94" t="s">
        <v>216</v>
      </c>
      <c r="E26" s="157">
        <v>4299</v>
      </c>
      <c r="F26" s="157">
        <v>4439</v>
      </c>
      <c r="G26" s="157">
        <v>4620</v>
      </c>
      <c r="H26" s="157">
        <v>4597</v>
      </c>
      <c r="I26" s="157">
        <v>4573</v>
      </c>
      <c r="J26" s="157">
        <v>4320</v>
      </c>
      <c r="K26" s="157">
        <v>4080</v>
      </c>
      <c r="L26" s="157">
        <v>3919</v>
      </c>
      <c r="M26" s="157">
        <v>4034</v>
      </c>
      <c r="N26" s="157">
        <v>3898</v>
      </c>
      <c r="O26" s="157">
        <v>3759</v>
      </c>
      <c r="P26" s="157">
        <v>3546</v>
      </c>
      <c r="Q26" s="157" t="s">
        <v>385</v>
      </c>
      <c r="R26" s="414"/>
      <c r="S26" s="403"/>
      <c r="T26" s="430"/>
      <c r="U26" s="430"/>
      <c r="V26" s="798"/>
      <c r="W26" s="430"/>
      <c r="X26" s="430"/>
    </row>
    <row r="27" spans="1:24" ht="22.5" customHeight="1" x14ac:dyDescent="0.2">
      <c r="A27" s="403"/>
      <c r="B27" s="413"/>
      <c r="C27" s="571"/>
      <c r="D27" s="461" t="s">
        <v>227</v>
      </c>
      <c r="E27" s="157">
        <v>213448</v>
      </c>
      <c r="F27" s="157">
        <v>205256</v>
      </c>
      <c r="G27" s="157">
        <v>204613</v>
      </c>
      <c r="H27" s="157">
        <v>208638</v>
      </c>
      <c r="I27" s="157">
        <v>205494</v>
      </c>
      <c r="J27" s="157">
        <v>204695</v>
      </c>
      <c r="K27" s="157">
        <v>210166</v>
      </c>
      <c r="L27" s="157">
        <v>210775</v>
      </c>
      <c r="M27" s="157">
        <v>220623</v>
      </c>
      <c r="N27" s="157">
        <v>214583</v>
      </c>
      <c r="O27" s="157">
        <v>204962</v>
      </c>
      <c r="P27" s="157">
        <v>193292</v>
      </c>
      <c r="Q27" s="157">
        <v>177722</v>
      </c>
      <c r="R27" s="414"/>
      <c r="S27" s="403"/>
      <c r="T27" s="430"/>
      <c r="U27" s="832"/>
      <c r="V27" s="798"/>
      <c r="W27" s="430"/>
      <c r="X27" s="430"/>
    </row>
    <row r="28" spans="1:24" ht="15.75" customHeight="1" x14ac:dyDescent="0.2">
      <c r="A28" s="403"/>
      <c r="B28" s="413"/>
      <c r="C28" s="571"/>
      <c r="D28" s="461" t="s">
        <v>228</v>
      </c>
      <c r="E28" s="157">
        <v>218826</v>
      </c>
      <c r="F28" s="157">
        <v>212933</v>
      </c>
      <c r="G28" s="157">
        <v>211662</v>
      </c>
      <c r="H28" s="157">
        <v>209597</v>
      </c>
      <c r="I28" s="157">
        <v>205325</v>
      </c>
      <c r="J28" s="157">
        <v>199869</v>
      </c>
      <c r="K28" s="157">
        <v>194459</v>
      </c>
      <c r="L28" s="157">
        <v>192996</v>
      </c>
      <c r="M28" s="157">
        <v>194916</v>
      </c>
      <c r="N28" s="157">
        <v>190021</v>
      </c>
      <c r="O28" s="157">
        <v>188373</v>
      </c>
      <c r="P28" s="157">
        <v>182722</v>
      </c>
      <c r="Q28" s="157">
        <v>172452</v>
      </c>
      <c r="R28" s="414"/>
      <c r="S28" s="403"/>
      <c r="T28" s="430"/>
      <c r="U28" s="832"/>
      <c r="V28" s="798"/>
      <c r="W28" s="430"/>
      <c r="X28" s="430"/>
    </row>
    <row r="29" spans="1:24" ht="22.5" customHeight="1" x14ac:dyDescent="0.2">
      <c r="A29" s="403"/>
      <c r="B29" s="413"/>
      <c r="C29" s="571"/>
      <c r="D29" s="461" t="s">
        <v>229</v>
      </c>
      <c r="E29" s="157">
        <v>27569</v>
      </c>
      <c r="F29" s="157">
        <v>27129</v>
      </c>
      <c r="G29" s="157">
        <v>27126</v>
      </c>
      <c r="H29" s="157">
        <v>26829</v>
      </c>
      <c r="I29" s="157">
        <v>26290</v>
      </c>
      <c r="J29" s="157">
        <v>25993</v>
      </c>
      <c r="K29" s="157">
        <v>25928</v>
      </c>
      <c r="L29" s="157">
        <v>25902</v>
      </c>
      <c r="M29" s="157">
        <v>26221</v>
      </c>
      <c r="N29" s="157">
        <v>26042</v>
      </c>
      <c r="O29" s="157">
        <v>25897</v>
      </c>
      <c r="P29" s="157">
        <v>25541</v>
      </c>
      <c r="Q29" s="157">
        <v>24555</v>
      </c>
      <c r="R29" s="414"/>
      <c r="S29" s="403"/>
      <c r="T29" s="430"/>
      <c r="U29" s="430"/>
      <c r="V29" s="798"/>
      <c r="W29" s="430"/>
      <c r="X29" s="430"/>
    </row>
    <row r="30" spans="1:24" ht="15.75" customHeight="1" x14ac:dyDescent="0.2">
      <c r="A30" s="403"/>
      <c r="B30" s="413"/>
      <c r="C30" s="571"/>
      <c r="D30" s="461" t="s">
        <v>230</v>
      </c>
      <c r="E30" s="157">
        <v>86890</v>
      </c>
      <c r="F30" s="157">
        <v>84845</v>
      </c>
      <c r="G30" s="157">
        <v>84112</v>
      </c>
      <c r="H30" s="157">
        <v>82746</v>
      </c>
      <c r="I30" s="157">
        <v>79313</v>
      </c>
      <c r="J30" s="157">
        <v>77989</v>
      </c>
      <c r="K30" s="157">
        <v>76932</v>
      </c>
      <c r="L30" s="157">
        <v>77624</v>
      </c>
      <c r="M30" s="157">
        <v>78121</v>
      </c>
      <c r="N30" s="157">
        <v>76485</v>
      </c>
      <c r="O30" s="157">
        <v>75687</v>
      </c>
      <c r="P30" s="157">
        <v>73048</v>
      </c>
      <c r="Q30" s="157">
        <v>68068</v>
      </c>
      <c r="R30" s="414"/>
      <c r="S30" s="403"/>
      <c r="T30" s="430"/>
      <c r="U30" s="430"/>
      <c r="V30" s="798"/>
      <c r="W30" s="430"/>
      <c r="X30" s="430"/>
    </row>
    <row r="31" spans="1:24" ht="15.75" customHeight="1" x14ac:dyDescent="0.2">
      <c r="A31" s="403"/>
      <c r="B31" s="413"/>
      <c r="C31" s="571"/>
      <c r="D31" s="461" t="s">
        <v>231</v>
      </c>
      <c r="E31" s="157">
        <v>68837</v>
      </c>
      <c r="F31" s="157">
        <v>66317</v>
      </c>
      <c r="G31" s="157">
        <v>64972</v>
      </c>
      <c r="H31" s="157">
        <v>64436</v>
      </c>
      <c r="I31" s="157">
        <v>61896</v>
      </c>
      <c r="J31" s="157">
        <v>60600</v>
      </c>
      <c r="K31" s="157">
        <v>59658</v>
      </c>
      <c r="L31" s="157">
        <v>60668</v>
      </c>
      <c r="M31" s="157">
        <v>62572</v>
      </c>
      <c r="N31" s="157">
        <v>61130</v>
      </c>
      <c r="O31" s="157">
        <v>60057</v>
      </c>
      <c r="P31" s="157">
        <v>57374</v>
      </c>
      <c r="Q31" s="157">
        <v>53989</v>
      </c>
      <c r="R31" s="414"/>
      <c r="S31" s="403"/>
      <c r="T31" s="430"/>
      <c r="U31" s="430"/>
      <c r="V31" s="798"/>
      <c r="W31" s="430"/>
      <c r="X31" s="430"/>
    </row>
    <row r="32" spans="1:24" ht="15.75" customHeight="1" x14ac:dyDescent="0.2">
      <c r="A32" s="403"/>
      <c r="B32" s="413"/>
      <c r="C32" s="571"/>
      <c r="D32" s="461" t="s">
        <v>232</v>
      </c>
      <c r="E32" s="157">
        <v>83793</v>
      </c>
      <c r="F32" s="157">
        <v>80928</v>
      </c>
      <c r="G32" s="157">
        <v>79444</v>
      </c>
      <c r="H32" s="157">
        <v>79442</v>
      </c>
      <c r="I32" s="157">
        <v>76605</v>
      </c>
      <c r="J32" s="157">
        <v>76069</v>
      </c>
      <c r="K32" s="157">
        <v>77482</v>
      </c>
      <c r="L32" s="157">
        <v>78501</v>
      </c>
      <c r="M32" s="157">
        <v>81304</v>
      </c>
      <c r="N32" s="157">
        <v>78713</v>
      </c>
      <c r="O32" s="157">
        <v>76301</v>
      </c>
      <c r="P32" s="157">
        <v>72776</v>
      </c>
      <c r="Q32" s="157">
        <v>67458</v>
      </c>
      <c r="R32" s="414"/>
      <c r="S32" s="403"/>
      <c r="T32" s="430"/>
      <c r="U32" s="430"/>
      <c r="V32" s="798"/>
      <c r="W32" s="430"/>
      <c r="X32" s="430"/>
    </row>
    <row r="33" spans="1:24" ht="15.75" customHeight="1" x14ac:dyDescent="0.2">
      <c r="A33" s="403"/>
      <c r="B33" s="413"/>
      <c r="C33" s="571"/>
      <c r="D33" s="461" t="s">
        <v>233</v>
      </c>
      <c r="E33" s="157">
        <v>107862</v>
      </c>
      <c r="F33" s="157">
        <v>103367</v>
      </c>
      <c r="G33" s="157">
        <v>102705</v>
      </c>
      <c r="H33" s="157">
        <v>104230</v>
      </c>
      <c r="I33" s="157">
        <v>103983</v>
      </c>
      <c r="J33" s="157">
        <v>104573</v>
      </c>
      <c r="K33" s="157">
        <v>106398</v>
      </c>
      <c r="L33" s="157">
        <v>105070</v>
      </c>
      <c r="M33" s="157">
        <v>109756</v>
      </c>
      <c r="N33" s="157">
        <v>106585</v>
      </c>
      <c r="O33" s="157">
        <v>101470</v>
      </c>
      <c r="P33" s="157">
        <v>96325</v>
      </c>
      <c r="Q33" s="157">
        <v>89374</v>
      </c>
      <c r="R33" s="414"/>
      <c r="S33" s="403"/>
      <c r="T33" s="430"/>
      <c r="U33" s="430"/>
      <c r="V33" s="798"/>
      <c r="W33" s="430"/>
      <c r="X33" s="430"/>
    </row>
    <row r="34" spans="1:24" ht="15.75" customHeight="1" x14ac:dyDescent="0.2">
      <c r="A34" s="403"/>
      <c r="B34" s="413"/>
      <c r="C34" s="571"/>
      <c r="D34" s="461" t="s">
        <v>234</v>
      </c>
      <c r="E34" s="157">
        <v>57323</v>
      </c>
      <c r="F34" s="157">
        <v>55603</v>
      </c>
      <c r="G34" s="157">
        <v>57916</v>
      </c>
      <c r="H34" s="157">
        <v>60552</v>
      </c>
      <c r="I34" s="157">
        <v>62732</v>
      </c>
      <c r="J34" s="157">
        <v>59340</v>
      </c>
      <c r="K34" s="157">
        <v>58227</v>
      </c>
      <c r="L34" s="157">
        <v>56006</v>
      </c>
      <c r="M34" s="157">
        <v>57565</v>
      </c>
      <c r="N34" s="157">
        <v>55649</v>
      </c>
      <c r="O34" s="157">
        <v>53923</v>
      </c>
      <c r="P34" s="157">
        <v>50950</v>
      </c>
      <c r="Q34" s="157">
        <v>46730</v>
      </c>
      <c r="R34" s="414"/>
      <c r="S34" s="403"/>
      <c r="T34" s="430"/>
      <c r="U34" s="430"/>
      <c r="V34" s="801"/>
      <c r="W34" s="430"/>
      <c r="X34" s="430"/>
    </row>
    <row r="35" spans="1:24" ht="22.5" customHeight="1" x14ac:dyDescent="0.2">
      <c r="A35" s="403"/>
      <c r="B35" s="413"/>
      <c r="C35" s="571"/>
      <c r="D35" s="461" t="s">
        <v>187</v>
      </c>
      <c r="E35" s="157">
        <v>181396</v>
      </c>
      <c r="F35" s="157">
        <v>176798</v>
      </c>
      <c r="G35" s="157">
        <v>177206</v>
      </c>
      <c r="H35" s="157">
        <v>180525</v>
      </c>
      <c r="I35" s="157">
        <v>176992</v>
      </c>
      <c r="J35" s="157">
        <v>173654</v>
      </c>
      <c r="K35" s="157">
        <v>171196</v>
      </c>
      <c r="L35" s="157">
        <v>169228</v>
      </c>
      <c r="M35" s="157">
        <v>172949</v>
      </c>
      <c r="N35" s="157">
        <v>167091</v>
      </c>
      <c r="O35" s="157">
        <v>164242</v>
      </c>
      <c r="P35" s="157">
        <v>158432</v>
      </c>
      <c r="Q35" s="157">
        <v>147254</v>
      </c>
      <c r="R35" s="414"/>
      <c r="S35" s="403"/>
      <c r="T35" s="430"/>
      <c r="U35" s="430"/>
      <c r="V35" s="798"/>
      <c r="W35" s="430"/>
      <c r="X35" s="430"/>
    </row>
    <row r="36" spans="1:24" ht="15.75" customHeight="1" x14ac:dyDescent="0.2">
      <c r="A36" s="403"/>
      <c r="B36" s="413"/>
      <c r="C36" s="571"/>
      <c r="D36" s="461" t="s">
        <v>188</v>
      </c>
      <c r="E36" s="157">
        <v>75168</v>
      </c>
      <c r="F36" s="157">
        <v>72947</v>
      </c>
      <c r="G36" s="157">
        <v>73807</v>
      </c>
      <c r="H36" s="157">
        <v>73327</v>
      </c>
      <c r="I36" s="157">
        <v>71881</v>
      </c>
      <c r="J36" s="157">
        <v>69867</v>
      </c>
      <c r="K36" s="157">
        <v>68728</v>
      </c>
      <c r="L36" s="157">
        <v>68414</v>
      </c>
      <c r="M36" s="157">
        <v>70568</v>
      </c>
      <c r="N36" s="157">
        <v>68562</v>
      </c>
      <c r="O36" s="157">
        <v>66338</v>
      </c>
      <c r="P36" s="157">
        <v>64896</v>
      </c>
      <c r="Q36" s="157" t="s">
        <v>385</v>
      </c>
      <c r="R36" s="414"/>
      <c r="S36" s="403"/>
      <c r="T36" s="430"/>
      <c r="U36" s="430"/>
      <c r="V36" s="798"/>
      <c r="W36" s="430"/>
      <c r="X36" s="430"/>
    </row>
    <row r="37" spans="1:24" ht="15.75" customHeight="1" x14ac:dyDescent="0.2">
      <c r="A37" s="403"/>
      <c r="B37" s="413"/>
      <c r="C37" s="571"/>
      <c r="D37" s="461" t="s">
        <v>59</v>
      </c>
      <c r="E37" s="157">
        <v>108354</v>
      </c>
      <c r="F37" s="157">
        <v>104851</v>
      </c>
      <c r="G37" s="157">
        <v>102414</v>
      </c>
      <c r="H37" s="157">
        <v>102176</v>
      </c>
      <c r="I37" s="157">
        <v>99368</v>
      </c>
      <c r="J37" s="157">
        <v>96180</v>
      </c>
      <c r="K37" s="157">
        <v>94237</v>
      </c>
      <c r="L37" s="157">
        <v>93666</v>
      </c>
      <c r="M37" s="157">
        <v>97528</v>
      </c>
      <c r="N37" s="157">
        <v>96706</v>
      </c>
      <c r="O37" s="157">
        <v>95143</v>
      </c>
      <c r="P37" s="157">
        <v>90486</v>
      </c>
      <c r="Q37" s="157" t="s">
        <v>385</v>
      </c>
      <c r="R37" s="414"/>
      <c r="S37" s="403"/>
      <c r="T37" s="430"/>
      <c r="U37" s="430"/>
      <c r="V37" s="798"/>
      <c r="W37" s="430"/>
      <c r="X37" s="430"/>
    </row>
    <row r="38" spans="1:24" ht="15.75" customHeight="1" x14ac:dyDescent="0.2">
      <c r="A38" s="403"/>
      <c r="B38" s="413"/>
      <c r="C38" s="571"/>
      <c r="D38" s="461" t="s">
        <v>190</v>
      </c>
      <c r="E38" s="157">
        <v>27633</v>
      </c>
      <c r="F38" s="157">
        <v>26594</v>
      </c>
      <c r="G38" s="157">
        <v>26933</v>
      </c>
      <c r="H38" s="157">
        <v>26933</v>
      </c>
      <c r="I38" s="157">
        <v>26593</v>
      </c>
      <c r="J38" s="157">
        <v>27219</v>
      </c>
      <c r="K38" s="157">
        <v>26282</v>
      </c>
      <c r="L38" s="157">
        <v>25877</v>
      </c>
      <c r="M38" s="157">
        <v>26736</v>
      </c>
      <c r="N38" s="157">
        <v>26463</v>
      </c>
      <c r="O38" s="157">
        <v>26219</v>
      </c>
      <c r="P38" s="157">
        <v>24260</v>
      </c>
      <c r="Q38" s="157" t="s">
        <v>385</v>
      </c>
      <c r="R38" s="414"/>
      <c r="S38" s="403"/>
      <c r="V38" s="706"/>
    </row>
    <row r="39" spans="1:24" ht="15.75" customHeight="1" x14ac:dyDescent="0.2">
      <c r="A39" s="403"/>
      <c r="B39" s="413"/>
      <c r="C39" s="571"/>
      <c r="D39" s="461" t="s">
        <v>191</v>
      </c>
      <c r="E39" s="157">
        <v>11919</v>
      </c>
      <c r="F39" s="157">
        <v>10351</v>
      </c>
      <c r="G39" s="157">
        <v>9675</v>
      </c>
      <c r="H39" s="157">
        <v>9221</v>
      </c>
      <c r="I39" s="157">
        <v>10175</v>
      </c>
      <c r="J39" s="157">
        <v>11866</v>
      </c>
      <c r="K39" s="157">
        <v>18427</v>
      </c>
      <c r="L39" s="157">
        <v>20606</v>
      </c>
      <c r="M39" s="157">
        <v>21799</v>
      </c>
      <c r="N39" s="157">
        <v>19852</v>
      </c>
      <c r="O39" s="157">
        <v>15516</v>
      </c>
      <c r="P39" s="157">
        <v>12135</v>
      </c>
      <c r="Q39" s="157">
        <v>9268</v>
      </c>
      <c r="R39" s="414"/>
      <c r="S39" s="403"/>
      <c r="V39" s="706"/>
    </row>
    <row r="40" spans="1:24" ht="15.75" customHeight="1" x14ac:dyDescent="0.2">
      <c r="A40" s="403"/>
      <c r="B40" s="413"/>
      <c r="C40" s="571"/>
      <c r="D40" s="461" t="s">
        <v>130</v>
      </c>
      <c r="E40" s="157">
        <v>9503</v>
      </c>
      <c r="F40" s="157">
        <v>8967</v>
      </c>
      <c r="G40" s="157">
        <v>8898</v>
      </c>
      <c r="H40" s="157">
        <v>8779</v>
      </c>
      <c r="I40" s="157">
        <v>8704</v>
      </c>
      <c r="J40" s="157">
        <v>8677</v>
      </c>
      <c r="K40" s="157">
        <v>8663</v>
      </c>
      <c r="L40" s="157">
        <v>8656</v>
      </c>
      <c r="M40" s="157">
        <v>8648</v>
      </c>
      <c r="N40" s="157">
        <v>8630</v>
      </c>
      <c r="O40" s="157">
        <v>8612</v>
      </c>
      <c r="P40" s="157">
        <v>8588</v>
      </c>
      <c r="Q40" s="157">
        <v>8344</v>
      </c>
      <c r="R40" s="414"/>
      <c r="S40" s="403"/>
      <c r="V40" s="706"/>
    </row>
    <row r="41" spans="1:24" ht="15.75" customHeight="1" x14ac:dyDescent="0.2">
      <c r="A41" s="403"/>
      <c r="B41" s="413"/>
      <c r="C41" s="571"/>
      <c r="D41" s="461" t="s">
        <v>131</v>
      </c>
      <c r="E41" s="157">
        <v>18301</v>
      </c>
      <c r="F41" s="157">
        <v>17681</v>
      </c>
      <c r="G41" s="157">
        <v>17342</v>
      </c>
      <c r="H41" s="157">
        <v>17274</v>
      </c>
      <c r="I41" s="157">
        <v>17106</v>
      </c>
      <c r="J41" s="157">
        <v>17101</v>
      </c>
      <c r="K41" s="157">
        <v>17092</v>
      </c>
      <c r="L41" s="157">
        <v>17324</v>
      </c>
      <c r="M41" s="157">
        <v>17311</v>
      </c>
      <c r="N41" s="157">
        <v>17300</v>
      </c>
      <c r="O41" s="157">
        <v>17265</v>
      </c>
      <c r="P41" s="157">
        <v>17217</v>
      </c>
      <c r="Q41" s="157">
        <v>16670</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581</v>
      </c>
      <c r="E43" s="148">
        <v>43657</v>
      </c>
      <c r="F43" s="148">
        <v>42422</v>
      </c>
      <c r="G43" s="148">
        <v>41748</v>
      </c>
      <c r="H43" s="148">
        <v>41430</v>
      </c>
      <c r="I43" s="148">
        <v>40521</v>
      </c>
      <c r="J43" s="148">
        <v>40326</v>
      </c>
      <c r="K43" s="148">
        <v>41226</v>
      </c>
      <c r="L43" s="148">
        <v>41371</v>
      </c>
      <c r="M43" s="148">
        <v>42566</v>
      </c>
      <c r="N43" s="148">
        <v>41329</v>
      </c>
      <c r="O43" s="148">
        <v>40193</v>
      </c>
      <c r="P43" s="148">
        <v>40193</v>
      </c>
      <c r="Q43" s="157" t="s">
        <v>385</v>
      </c>
      <c r="R43" s="414"/>
      <c r="S43" s="403"/>
      <c r="V43" s="706"/>
    </row>
    <row r="44" spans="1:24" s="616" customFormat="1" ht="15.75" customHeight="1" x14ac:dyDescent="0.2">
      <c r="A44" s="617"/>
      <c r="B44" s="618"/>
      <c r="C44" s="620"/>
      <c r="D44" s="718" t="s">
        <v>579</v>
      </c>
      <c r="E44" s="148">
        <v>43750</v>
      </c>
      <c r="F44" s="148">
        <v>41610</v>
      </c>
      <c r="G44" s="148">
        <v>40779</v>
      </c>
      <c r="H44" s="148">
        <v>40954</v>
      </c>
      <c r="I44" s="148">
        <v>40555</v>
      </c>
      <c r="J44" s="148">
        <v>40429</v>
      </c>
      <c r="K44" s="148">
        <v>39957</v>
      </c>
      <c r="L44" s="148">
        <v>39037</v>
      </c>
      <c r="M44" s="148">
        <v>41159</v>
      </c>
      <c r="N44" s="148">
        <v>40450</v>
      </c>
      <c r="O44" s="148">
        <v>39488</v>
      </c>
      <c r="P44" s="148">
        <v>39488</v>
      </c>
      <c r="Q44" s="157" t="s">
        <v>385</v>
      </c>
      <c r="R44" s="619"/>
      <c r="S44" s="617"/>
      <c r="V44" s="706"/>
    </row>
    <row r="45" spans="1:24" ht="15.75" customHeight="1" x14ac:dyDescent="0.2">
      <c r="A45" s="403"/>
      <c r="B45" s="416"/>
      <c r="C45" s="571"/>
      <c r="D45" s="718" t="s">
        <v>580</v>
      </c>
      <c r="E45" s="148">
        <v>38282</v>
      </c>
      <c r="F45" s="148">
        <v>36721</v>
      </c>
      <c r="G45" s="148">
        <v>36094</v>
      </c>
      <c r="H45" s="148">
        <v>35535</v>
      </c>
      <c r="I45" s="148">
        <v>34461</v>
      </c>
      <c r="J45" s="148">
        <v>33683</v>
      </c>
      <c r="K45" s="148">
        <v>33023</v>
      </c>
      <c r="L45" s="148">
        <v>33449</v>
      </c>
      <c r="M45" s="148">
        <v>34532</v>
      </c>
      <c r="N45" s="148">
        <v>33864</v>
      </c>
      <c r="O45" s="148">
        <v>33319</v>
      </c>
      <c r="P45" s="148">
        <v>33319</v>
      </c>
      <c r="Q45" s="157" t="s">
        <v>385</v>
      </c>
      <c r="R45" s="414"/>
      <c r="S45" s="403"/>
      <c r="V45" s="706"/>
    </row>
    <row r="46" spans="1:24" ht="15.75" customHeight="1" x14ac:dyDescent="0.2">
      <c r="A46" s="403"/>
      <c r="B46" s="413"/>
      <c r="C46" s="571"/>
      <c r="D46" s="718" t="s">
        <v>583</v>
      </c>
      <c r="E46" s="148">
        <v>23168</v>
      </c>
      <c r="F46" s="148">
        <v>22400</v>
      </c>
      <c r="G46" s="148">
        <v>22287</v>
      </c>
      <c r="H46" s="148">
        <v>32272</v>
      </c>
      <c r="I46" s="148">
        <v>25036</v>
      </c>
      <c r="J46" s="148">
        <v>24645</v>
      </c>
      <c r="K46" s="148">
        <v>24388</v>
      </c>
      <c r="L46" s="148">
        <v>24132</v>
      </c>
      <c r="M46" s="148">
        <v>25013</v>
      </c>
      <c r="N46" s="148">
        <v>24483</v>
      </c>
      <c r="O46" s="148">
        <v>23842</v>
      </c>
      <c r="P46" s="148">
        <v>23842</v>
      </c>
      <c r="Q46" s="157" t="s">
        <v>385</v>
      </c>
      <c r="R46" s="414"/>
      <c r="S46" s="403"/>
      <c r="V46" s="706"/>
    </row>
    <row r="47" spans="1:24" ht="15.75" customHeight="1" x14ac:dyDescent="0.2">
      <c r="A47" s="403"/>
      <c r="B47" s="413"/>
      <c r="C47" s="571"/>
      <c r="D47" s="718" t="s">
        <v>584</v>
      </c>
      <c r="E47" s="148">
        <v>24998</v>
      </c>
      <c r="F47" s="148">
        <v>23835</v>
      </c>
      <c r="G47" s="148">
        <v>23425</v>
      </c>
      <c r="H47" s="148">
        <v>22882</v>
      </c>
      <c r="I47" s="148">
        <v>21694</v>
      </c>
      <c r="J47" s="148">
        <v>20795</v>
      </c>
      <c r="K47" s="148">
        <v>20287</v>
      </c>
      <c r="L47" s="148">
        <v>21132</v>
      </c>
      <c r="M47" s="148">
        <v>20986</v>
      </c>
      <c r="N47" s="148">
        <v>20353</v>
      </c>
      <c r="O47" s="148">
        <v>19760</v>
      </c>
      <c r="P47" s="148">
        <v>19760</v>
      </c>
      <c r="Q47" s="157" t="s">
        <v>385</v>
      </c>
      <c r="R47" s="414"/>
      <c r="S47" s="403"/>
      <c r="V47" s="706"/>
    </row>
    <row r="48" spans="1:24" s="417" customFormat="1" ht="22.5" customHeight="1" x14ac:dyDescent="0.2">
      <c r="A48" s="415"/>
      <c r="B48" s="416"/>
      <c r="C48" s="1535" t="s">
        <v>236</v>
      </c>
      <c r="D48" s="1536"/>
      <c r="E48" s="1536"/>
      <c r="F48" s="1536"/>
      <c r="G48" s="1536"/>
      <c r="H48" s="1536"/>
      <c r="I48" s="1536"/>
      <c r="J48" s="1536"/>
      <c r="K48" s="1536"/>
      <c r="L48" s="1536"/>
      <c r="M48" s="1536"/>
      <c r="N48" s="1536"/>
      <c r="O48" s="1536"/>
      <c r="P48" s="1536"/>
      <c r="Q48" s="1536"/>
      <c r="R48" s="442"/>
      <c r="S48" s="415"/>
      <c r="V48" s="706"/>
    </row>
    <row r="49" spans="1:22" s="417" customFormat="1" ht="10.5" customHeight="1" x14ac:dyDescent="0.2">
      <c r="A49" s="415"/>
      <c r="B49" s="416"/>
      <c r="C49" s="1537" t="s">
        <v>386</v>
      </c>
      <c r="D49" s="1537"/>
      <c r="E49" s="1537"/>
      <c r="F49" s="1537"/>
      <c r="G49" s="1537"/>
      <c r="H49" s="1537"/>
      <c r="I49" s="1537"/>
      <c r="J49" s="1537"/>
      <c r="K49" s="1537"/>
      <c r="L49" s="1537"/>
      <c r="M49" s="1537"/>
      <c r="N49" s="1537"/>
      <c r="O49" s="1537"/>
      <c r="P49" s="1537"/>
      <c r="Q49" s="1537"/>
      <c r="R49" s="442"/>
      <c r="S49" s="415"/>
    </row>
    <row r="50" spans="1:22" s="417" customFormat="1" ht="13.5" customHeight="1" x14ac:dyDescent="0.2">
      <c r="A50" s="415"/>
      <c r="B50" s="416"/>
      <c r="C50" s="445" t="s">
        <v>427</v>
      </c>
      <c r="D50" s="621"/>
      <c r="E50" s="622"/>
      <c r="F50" s="416"/>
      <c r="G50" s="622"/>
      <c r="H50" s="621"/>
      <c r="I50" s="622"/>
      <c r="J50" s="856"/>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538">
        <v>43252</v>
      </c>
      <c r="O51" s="1538"/>
      <c r="P51" s="1538"/>
      <c r="Q51" s="1538"/>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L6"/>
    <mergeCell ref="M6:Q6"/>
  </mergeCells>
  <conditionalFormatting sqref="V7">
    <cfRule type="cellIs" dxfId="15" priority="7" operator="equal">
      <formula>"jan."</formula>
    </cfRule>
  </conditionalFormatting>
  <conditionalFormatting sqref="Q7">
    <cfRule type="cellIs" dxfId="14" priority="2" operator="equal">
      <formula>"jan."</formula>
    </cfRule>
  </conditionalFormatting>
  <conditionalFormatting sqref="E7:P7">
    <cfRule type="cellIs" dxfId="1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2018-06-29T07:59:17Z</cp:lastPrinted>
  <dcterms:created xsi:type="dcterms:W3CDTF">2004-03-02T09:49:36Z</dcterms:created>
  <dcterms:modified xsi:type="dcterms:W3CDTF">2018-06-29T08:03:44Z</dcterms:modified>
</cp:coreProperties>
</file>